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e\OneDrive\Área de Trabalho\Desktop\Educação\PMPGIL Univali\Orientações\Cassiano\"/>
    </mc:Choice>
  </mc:AlternateContent>
  <xr:revisionPtr revIDLastSave="0" documentId="13_ncr:1_{D914B215-8030-42A4-B848-6F60F3F63A05}" xr6:coauthVersionLast="45" xr6:coauthVersionMax="45" xr10:uidLastSave="{00000000-0000-0000-0000-000000000000}"/>
  <bookViews>
    <workbookView xWindow="-108" yWindow="-108" windowWidth="23256" windowHeight="12576" tabRatio="835" activeTab="4" xr2:uid="{00000000-000D-0000-FFFF-FFFF00000000}"/>
  </bookViews>
  <sheets>
    <sheet name="Introdução" sheetId="9" r:id="rId1"/>
    <sheet name="Dados da Empresa" sheetId="12" r:id="rId2"/>
    <sheet name="Identificação" sheetId="11" r:id="rId3"/>
    <sheet name="Orientações" sheetId="16" r:id="rId4"/>
    <sheet name="Atributo 1" sheetId="1" r:id="rId5"/>
    <sheet name="Atributo 2" sheetId="3" r:id="rId6"/>
    <sheet name="Atributo 3" sheetId="4" r:id="rId7"/>
    <sheet name="Atributo 4" sheetId="5" r:id="rId8"/>
    <sheet name="Atributo 5" sheetId="6" r:id="rId9"/>
    <sheet name="Atributo 6" sheetId="7" r:id="rId10"/>
    <sheet name="Atributo 7" sheetId="8" r:id="rId11"/>
    <sheet name="Grau de Maturidade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6" l="1"/>
  <c r="E43" i="14" l="1"/>
  <c r="E42" i="14"/>
  <c r="E41" i="14"/>
  <c r="E40" i="14"/>
  <c r="E44" i="14" s="1"/>
  <c r="C3" i="14" l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N7" i="1"/>
  <c r="M7" i="1"/>
  <c r="G18" i="1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N7" i="3"/>
  <c r="M7" i="3"/>
  <c r="G17" i="3"/>
  <c r="M8" i="4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N7" i="4"/>
  <c r="M7" i="4"/>
  <c r="G27" i="4"/>
  <c r="G17" i="5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M15" i="5"/>
  <c r="N15" i="5"/>
  <c r="M16" i="5"/>
  <c r="N16" i="5"/>
  <c r="N7" i="5"/>
  <c r="M7" i="5"/>
  <c r="M8" i="6"/>
  <c r="N8" i="6"/>
  <c r="M9" i="6"/>
  <c r="N9" i="6"/>
  <c r="M10" i="6"/>
  <c r="N10" i="6"/>
  <c r="M11" i="6"/>
  <c r="N11" i="6"/>
  <c r="M12" i="6"/>
  <c r="N12" i="6"/>
  <c r="N7" i="6"/>
  <c r="M7" i="6"/>
  <c r="G13" i="6"/>
  <c r="G16" i="7"/>
  <c r="N8" i="7"/>
  <c r="N9" i="7"/>
  <c r="N10" i="7"/>
  <c r="N11" i="7"/>
  <c r="N12" i="7"/>
  <c r="N13" i="7"/>
  <c r="N14" i="7"/>
  <c r="N15" i="7"/>
  <c r="N7" i="7"/>
  <c r="M8" i="7"/>
  <c r="M9" i="7"/>
  <c r="M10" i="7"/>
  <c r="M11" i="7"/>
  <c r="M12" i="7"/>
  <c r="M13" i="7"/>
  <c r="M14" i="7"/>
  <c r="M15" i="7"/>
  <c r="M7" i="7"/>
  <c r="M7" i="8"/>
  <c r="M8" i="8"/>
  <c r="M9" i="8"/>
  <c r="M10" i="8"/>
  <c r="M11" i="8"/>
  <c r="M12" i="8"/>
  <c r="N18" i="1" l="1"/>
  <c r="E18" i="1" s="1"/>
  <c r="N17" i="3"/>
  <c r="E17" i="3" s="1"/>
  <c r="N27" i="4"/>
  <c r="E27" i="4" s="1"/>
  <c r="N17" i="5"/>
  <c r="E17" i="5" s="1"/>
  <c r="N13" i="6"/>
  <c r="E13" i="6" s="1"/>
  <c r="N16" i="7"/>
  <c r="E16" i="7" s="1"/>
  <c r="G13" i="8"/>
  <c r="N8" i="8"/>
  <c r="N9" i="8"/>
  <c r="N10" i="8"/>
  <c r="N11" i="8"/>
  <c r="N12" i="8"/>
  <c r="N7" i="8"/>
  <c r="J23" i="14" l="1"/>
  <c r="E19" i="7"/>
  <c r="J22" i="14"/>
  <c r="E16" i="6"/>
  <c r="J21" i="14"/>
  <c r="E20" i="5"/>
  <c r="E30" i="4"/>
  <c r="J20" i="14"/>
  <c r="E20" i="3"/>
  <c r="J19" i="14"/>
  <c r="E21" i="1"/>
  <c r="J18" i="14"/>
  <c r="N13" i="8"/>
  <c r="E13" i="8" s="1"/>
  <c r="C3" i="12"/>
  <c r="C3" i="11"/>
  <c r="E16" i="8" l="1"/>
  <c r="J24" i="14"/>
  <c r="J25" i="14" s="1"/>
  <c r="E20" i="7"/>
  <c r="L23" i="14"/>
  <c r="N23" i="14" s="1"/>
  <c r="E17" i="6"/>
  <c r="L22" i="14"/>
  <c r="N22" i="14" s="1"/>
  <c r="E21" i="5"/>
  <c r="L21" i="14"/>
  <c r="N21" i="14" s="1"/>
  <c r="E31" i="4"/>
  <c r="L20" i="14"/>
  <c r="N20" i="14" s="1"/>
  <c r="E21" i="3"/>
  <c r="L19" i="14"/>
  <c r="N19" i="14" s="1"/>
  <c r="E22" i="1"/>
  <c r="L18" i="14"/>
  <c r="C3" i="8"/>
  <c r="C3" i="7"/>
  <c r="C3" i="6"/>
  <c r="C3" i="5"/>
  <c r="C3" i="4"/>
  <c r="C3" i="3"/>
  <c r="E17" i="8" l="1"/>
  <c r="L24" i="14"/>
  <c r="L25" i="14" s="1"/>
  <c r="N18" i="14"/>
  <c r="C3" i="1"/>
  <c r="N24" i="14" l="1"/>
  <c r="N25" i="14"/>
  <c r="D47" i="14" l="1"/>
  <c r="D49" i="14" s="1"/>
</calcChain>
</file>

<file path=xl/sharedStrings.xml><?xml version="1.0" encoding="utf-8"?>
<sst xmlns="http://schemas.openxmlformats.org/spreadsheetml/2006/main" count="226" uniqueCount="162">
  <si>
    <t>ATRIBUTO</t>
  </si>
  <si>
    <t>PRÁTICA</t>
  </si>
  <si>
    <t>1. ESTRATÉGIA DE COMPRAS</t>
  </si>
  <si>
    <t>2. ESTRATÉGIA DE TERCEIRIZAÇÃO</t>
  </si>
  <si>
    <t>3. PROCESSO DE COMPRAS</t>
  </si>
  <si>
    <t>4. SUSTENTABILIDADE</t>
  </si>
  <si>
    <t>5.GESTÃO DA INFORMAÇÃO</t>
  </si>
  <si>
    <t>6.ORGANIZAÇÃO DE COMPRAS</t>
  </si>
  <si>
    <t>7.AVALIAÇÃO DE DESEMPENHO</t>
  </si>
  <si>
    <t>1.7. A setor/departamento de compras realiza treinamentos e workshops para o desenvolvimento de seus fornecedores.</t>
  </si>
  <si>
    <t>1.8. Os fornecedores são envolvidos desde as fases de desenvolvimento do projeto de produtos (edifícios).</t>
  </si>
  <si>
    <t>1.9. O setor/departamento de compras utiliza o gerenciamento por categorias de materiais e serviços.</t>
  </si>
  <si>
    <t>1.11. Compras analisa os gastos de cada categoria em relação a fornecedores, materiais e serviços de forma sistemática para identificar oportunidades de melhorias.</t>
  </si>
  <si>
    <t>1.3. O setor/departamento de compras faz uma análise do mercado de suprimentos de materiais de serviços.</t>
  </si>
  <si>
    <t>1.1. O processo do setor/departamento de compras está envolvido no planejamento do projeto dos produtos (edificios).</t>
  </si>
  <si>
    <t>2.2. A estratégia de terceirização de serviços é conhecida pelos demais setores/departamentos da empresa.</t>
  </si>
  <si>
    <t>2.3. O setor/departamento de compras toma as decisões sobre produzir os produtos e executar os serviços  internamente ou comprar os produtos e terceirizar os serviços de fornecedores externos.</t>
  </si>
  <si>
    <t>2.4. Existe uma metodologia usada pelo setor/departamento de compras para tomar a decisão sobre produzir os produtos e executar os serviços  internamente ou comprar os produtos e terceirizar os serviços de fornecedores externos.</t>
  </si>
  <si>
    <t>2.5. A seleção de fornecedores  de serviços é realizada sistematicamente e de acordo com requisitos e critérios claramente definidos.</t>
  </si>
  <si>
    <t>2.7. Existem crtérios de desempenho do fornecedor de serviço e o mesmo está incluído no processo de seleção de fornecedores.</t>
  </si>
  <si>
    <t>2.9. Os resultados da avaliação de desempenho após a execução dos serviços são comunicados ao fornecedor.</t>
  </si>
  <si>
    <t>2.10. O setor/departamento de compras possui um responsável para desenvolvimento de fornecedores de serviços (novos e atuais).</t>
  </si>
  <si>
    <t>3.4. O setor/departamento de compras é o único responsável pela compra de todos os insumos, materiais e serviços adquiridos para os projetos de construção (plantas).</t>
  </si>
  <si>
    <t>3.5. O setor/departamento de compras está integrado com os demais processos (engenharia, operações, finanças, vendas, RH, etc.).</t>
  </si>
  <si>
    <t>3.6. O setor/departamento de compras contribui para o desenvolvimento dos produtos (edificio) durante a fase de projeto de construção (planta).</t>
  </si>
  <si>
    <t>4.2. Existem procedimentos para manter as condições de saúde, segurança e ambiente de trabalho favoráveis em todos os ambientes da empresa (escritórios e canteiros de obras).</t>
  </si>
  <si>
    <t>4.3. O setor/departamento de compras contribui com a economia local utilizando mão de obra e fornecedores dos locais onde se encontram as obras.</t>
  </si>
  <si>
    <t>4.4. O setor/departamento de compras visa minimizar a emissão de poluentes nas obras através da aquisição de insumos e materiais de fornecedores que não agridam o meio ambiente (compras verdes).</t>
  </si>
  <si>
    <t>4.6. O setor/departamento de compras faz uso de insumos e materiais de origem reciclada/sustentável.</t>
  </si>
  <si>
    <t>4.7. O processo de logística reversa para destinação e descarte correto de resíduos das obras é definido, documentado e seguido.</t>
  </si>
  <si>
    <t>4.8. Os materiais e serviços adquiridos permitem melhorar a produtividade durante as obras.</t>
  </si>
  <si>
    <t>4.9. O setor/departamento de compras contribui para o crescimento de forma consistente e sustentável do lucro da empresa.</t>
  </si>
  <si>
    <t>4.10. O setor/departamento de compras busca adquirir materiais e serviços que permitem reduzir o tempo de conclusão das obras.</t>
  </si>
  <si>
    <t>5.1. O setor/departamento  de compras utiliza algum módulo de software ERP (Enterprise Resource Planning) para gestão de compras.</t>
  </si>
  <si>
    <t>6.3. O diretor de compras tem acesso direto ao presidente da empresa.</t>
  </si>
  <si>
    <t>6.1. A missão do setor/departamento de compras está alinhada a estratégia competitiva da empresa.</t>
  </si>
  <si>
    <t>6.2. O setor/departamento de compras está posicionado no organograma da empresa no nível de direção (estratégico).</t>
  </si>
  <si>
    <t>5.2. O setor/departamento de compras utiliza ferramentas de EDI (Electronic Data Interchange) para comunicação com os fornecedores.</t>
  </si>
  <si>
    <t>5.3. O setor/departamento de compras utiliza sistema de informação para a gestão de estoques de materiais com etiquetas de código de barras nos materiais.</t>
  </si>
  <si>
    <t>5.4. O setor/departamento de compras utiliza a internet para automatizar o processo de compras de insumos e materiais.</t>
  </si>
  <si>
    <t>5.5. O setor/departamento de compras utiliza a internet  para prospectar novos fornecedores (e-sourcing).</t>
  </si>
  <si>
    <t>5.6. O setor/departamento de compras utiliza o leilão eletrônico para compra de insumos, materiais e serviços.</t>
  </si>
  <si>
    <t>4.1. O setor/departamento de compras busca a igualdade de oportunidades para os funcionários através de oportunidades de treinamento e desenvolvimento, plano de cargos e salários, etc.</t>
  </si>
  <si>
    <t>4.5. O setor/departamento de compras busca a minimização e eliminação de resíduos nas obras através da aquisição de insumos e materiais junto à fornecedores que miminizem a geração de resíduos.</t>
  </si>
  <si>
    <t>6.5. Os profissionais do setor/departamento de compras são treinados para desenvolver suas habilidades em Compras.</t>
  </si>
  <si>
    <t>6.6. Os planos de treinamento estão disponíveis e são documentados.</t>
  </si>
  <si>
    <t>6.7. O desempenho individual influencia o desenvolvimento pessoal e a remuneração.</t>
  </si>
  <si>
    <t>7.1. São utilizados indicadores de desempenho do processo de compras.</t>
  </si>
  <si>
    <t>7.4. Se as metas de desempenho não foram alcançadas, são tomadas ações corretivas de forma imediata.</t>
  </si>
  <si>
    <t>7.5. A gestão de riscos é parte integrante do processo de compra.</t>
  </si>
  <si>
    <t>7.3. O desempenho real das metas é controlado e informado de forma visual.</t>
  </si>
  <si>
    <t>7.6.  Os riscos do processo de compras são identificados e existe um plano de contingência para minimização desses riscos.</t>
  </si>
  <si>
    <t>NOME:</t>
  </si>
  <si>
    <t>CARGO:</t>
  </si>
  <si>
    <t>FORMAÇÃO:</t>
  </si>
  <si>
    <t>TELEFONE:</t>
  </si>
  <si>
    <t>E-MAIL:</t>
  </si>
  <si>
    <t>CLASSIFICAÇÃO</t>
  </si>
  <si>
    <t>RECEITA OPERACIONAL BRUTA ANUAL OU RENDA ANUAL</t>
  </si>
  <si>
    <t>Microempresa</t>
  </si>
  <si>
    <t>Pequena Empresa</t>
  </si>
  <si>
    <t>Média Empresa</t>
  </si>
  <si>
    <t>Grande Empresa</t>
  </si>
  <si>
    <t>Menor ou igual a R$ 360 mil</t>
  </si>
  <si>
    <t>Maior que R$ 360 mil e menor ou igual a R$ 4,8 milhões</t>
  </si>
  <si>
    <t>Maior que R$ 4,8 milhões e menor ou igual a R$ 300 milhões</t>
  </si>
  <si>
    <t>Maior que R$ 300 milhões</t>
  </si>
  <si>
    <t>MARQUE COM "X" O PORTE DA EMPRESA PESQUISADA</t>
  </si>
  <si>
    <t>Discorda Totalmente</t>
  </si>
  <si>
    <t>Discorda</t>
  </si>
  <si>
    <t>Não concorda nem discorda</t>
  </si>
  <si>
    <t>Concorda</t>
  </si>
  <si>
    <t>Concorda Totalmente</t>
  </si>
  <si>
    <t>3.2. As demandas de materiais e serviços (requisições) necessários a execução da obra são derivadas diretamente dos projetos de construção (plantas).</t>
  </si>
  <si>
    <t>3.20  Após a fiscalização da entrega dos insumos e materiais, a nota fiscal é encaminhada ao financeiro para pagamento.</t>
  </si>
  <si>
    <t>Peso</t>
  </si>
  <si>
    <t>TOTAL</t>
  </si>
  <si>
    <t>Total Práticas</t>
  </si>
  <si>
    <t>GMA7</t>
  </si>
  <si>
    <t>NÍVEL 4</t>
  </si>
  <si>
    <t>%</t>
  </si>
  <si>
    <t>GMC</t>
  </si>
  <si>
    <t>GMA6</t>
  </si>
  <si>
    <t>GMA5</t>
  </si>
  <si>
    <t>3.10. A empresa realiza o desenvolvimento de fornecedores de insumos e materiais de forma a melhorar o seu desempenho operacional baseado na avaliação de desempenho realizada.</t>
  </si>
  <si>
    <t>3.11. Existe algum procedimento de recebimento de insumos e materiais definido formalmente e com critérios e conferências dos insumos e materiais, incluindo aspectos econômicos (preço, quantidade, etc) e aspectos qualitativos (integridade, qualidade, etc).</t>
  </si>
  <si>
    <t>3.12. O recebimento e armazenagem de insumos e materiais, o fracionamento e identificação de materiais, a sua distribuição e destinação e o controle de estoque são responsabilidade do setor/departamento de compras.</t>
  </si>
  <si>
    <t>3.13. Existem critérios para padronização de insumos e materiais que incluem priorização do uso dos produtos avaliados por equipe multidisciplinar (engenharia, planejamento, compras, logística, etc).</t>
  </si>
  <si>
    <t>3.14. O processo de armazenamento de insumos e materiais é formalmente definido e seguido os critérios estabelecidos no PBQP-H de boas práticas de armazenamento e garantem as boas práticas a integridade e conservação adequada dos materiais.</t>
  </si>
  <si>
    <t>3.15. O estoque de insumos e materiais é auditado regularmente e integralmente para identificar discrepâncias e são adotadas ações corretivas pelo setor/departamento de compras.</t>
  </si>
  <si>
    <t>3.16. O controle de estoque de insumos e materiais está formalizado e documentado e inclui uma politica de reposição de estoque definida o nível de estoque e critérios de reposição.</t>
  </si>
  <si>
    <t>3.17. Os resultados da avaliação de desempenho dos fornecedores de insumos e materiais usam indicadores quantitativos e qualitativos que são monitorados pelo gestor de compras e incluem ações corretivas.</t>
  </si>
  <si>
    <t>3.18. A reputação do fornecedor de insumos e materiais é considerada como critério de seleção.</t>
  </si>
  <si>
    <t>3.19. A certificação ISO 9001:2015 dos fornecedores de insumos e materiais é considerada como critério de seleção dos fornecedores.</t>
  </si>
  <si>
    <t>GMA4</t>
  </si>
  <si>
    <t>GMA3</t>
  </si>
  <si>
    <t>GMA2</t>
  </si>
  <si>
    <t>GMA1</t>
  </si>
  <si>
    <t>CRITÉRIO DE CLASSIFICAÇÃO DO GRAU DE MATURIDADE DO PROCESSO DE COMPRAS</t>
  </si>
  <si>
    <t>NÍVEL</t>
  </si>
  <si>
    <t>PONTOS</t>
  </si>
  <si>
    <t>NÍVEL 1</t>
  </si>
  <si>
    <t>NÍVEL 2</t>
  </si>
  <si>
    <t>Práticas realizadas, mas de forma informal e não estruturada.</t>
  </si>
  <si>
    <t>Não realiza as práticas ou foi iniciada, mas interrompida.</t>
  </si>
  <si>
    <t>NÍVEL 3</t>
  </si>
  <si>
    <t>Práticas formalizadas. Há procedimento implantados, mas não são totalmente utilizados.</t>
  </si>
  <si>
    <t>Práticas implantadas formalmente e utilizadas de forma efetiva.</t>
  </si>
  <si>
    <t>NÍVEL 5</t>
  </si>
  <si>
    <t>Práticas implantadas, utilizadas, integradas com outras atividades e aprimorada continuamente</t>
  </si>
  <si>
    <t>PONTUAÇÃO MÁXIMA</t>
  </si>
  <si>
    <t>RESULTADOS</t>
  </si>
  <si>
    <t>GMA(%)</t>
  </si>
  <si>
    <t>1. Estratégia de Compras</t>
  </si>
  <si>
    <t>2. Estratégia de Terceirização</t>
  </si>
  <si>
    <t>3. Processo de Compras</t>
  </si>
  <si>
    <t>4. Sustentabilidade</t>
  </si>
  <si>
    <t>5. Gestão de Informação</t>
  </si>
  <si>
    <t>6. Organização de Compras</t>
  </si>
  <si>
    <t>7. Avaliação de Desempenho</t>
  </si>
  <si>
    <t>Legenda</t>
  </si>
  <si>
    <t>Nivel 1</t>
  </si>
  <si>
    <t>Nivel 2</t>
  </si>
  <si>
    <t>Nível 3</t>
  </si>
  <si>
    <t>Nível 4</t>
  </si>
  <si>
    <t>Nível 5</t>
  </si>
  <si>
    <t>total</t>
  </si>
  <si>
    <t>Ponteiro indicador</t>
  </si>
  <si>
    <t>Valor</t>
  </si>
  <si>
    <t>Largura</t>
  </si>
  <si>
    <t>complemento</t>
  </si>
  <si>
    <t>INFORMAÇÕES DA EMPRESA PESQUISADA</t>
  </si>
  <si>
    <t>NOME DA EMPRESA:</t>
  </si>
  <si>
    <t>NÚMERO DE FUNCIONÁRIOS:</t>
  </si>
  <si>
    <t>ENDEREÇO:</t>
  </si>
  <si>
    <t>TIPO DE PRODUTOS:</t>
  </si>
  <si>
    <t>PÚBLICO-ALVO:</t>
  </si>
  <si>
    <t>ANO DE FUNDAÇÃO:</t>
  </si>
  <si>
    <t>IDENTIFICAÇÃO</t>
  </si>
  <si>
    <t>ORIENTAÇÕES PARA O PREENCHIMENTO</t>
  </si>
  <si>
    <r>
      <t xml:space="preserve">Nas abas "Dados da Empresa" e "Identificação", apenas as linhas em </t>
    </r>
    <r>
      <rPr>
        <b/>
        <sz val="18"/>
        <color rgb="FFFFFF00"/>
        <rFont val="Arial"/>
        <family val="2"/>
      </rPr>
      <t>amarelo</t>
    </r>
    <r>
      <rPr>
        <sz val="18"/>
        <color theme="1"/>
        <rFont val="Arial"/>
        <family val="2"/>
      </rPr>
      <t xml:space="preserve"> devem ser preenchidas;</t>
    </r>
  </si>
  <si>
    <t>Clique no botão "Avançar" quando terminar a página;</t>
  </si>
  <si>
    <t>Ao final, salve o arquivo e encaminhe em resposta ao e-mail recebido com este arquivo.</t>
  </si>
  <si>
    <t>Tempo médio de preenchimento: 15 minutos</t>
  </si>
  <si>
    <r>
      <t xml:space="preserve">Nas abas dos atributos, preencha cada linha </t>
    </r>
    <r>
      <rPr>
        <b/>
        <sz val="18"/>
        <color rgb="FFFFFF00"/>
        <rFont val="Arial"/>
        <family val="2"/>
      </rPr>
      <t>amarela</t>
    </r>
    <r>
      <rPr>
        <sz val="18"/>
        <color theme="1"/>
        <rFont val="Arial"/>
        <family val="2"/>
      </rPr>
      <t xml:space="preserve"> com apenas um valor correspondente ao valor de referência na coluna superior (entre 1 e 5). Este valor corresponde a sua percepção de como a prática está implantada na empresa pesquisada.</t>
    </r>
  </si>
  <si>
    <t>1.2. A atuação do setor/departamento de compras no processo de planejamento de produtos (edificios) está formalmente definido, documentado e é seguido.</t>
  </si>
  <si>
    <t>1.4. O processo de análise do mercado de suprimentos de materiais e serviços está formalmente definido, documentado e é seguido.</t>
  </si>
  <si>
    <t>1.5. Existe um procedimento formalmente definido para o desenvolvimento de fornecedores de materiais e serviços.</t>
  </si>
  <si>
    <t>1.6. O procedimento de desenvolvimento de fornecedores é descrito e comunicado dentro da empresa.</t>
  </si>
  <si>
    <t>1.10. Os critérios para categorização de compras estão formalmente definidos, documentados e são seguidos.</t>
  </si>
  <si>
    <t>2.1. Existe uma estratégia de terceirização serviços formalmente definida, documentada que é seguida.</t>
  </si>
  <si>
    <t>2.6. O processo de seleção de fornecedores de serviços está formalmente definido, documentado e é seguido.</t>
  </si>
  <si>
    <t>2.8. Existe um procedimento formalmente definido para avaliação dos fornecedores de serviços após a execução dos serviços.</t>
  </si>
  <si>
    <t>3.1. O processo de compras está formalmente definido, documentado e é seguido pelo setor/departamento de compras.</t>
  </si>
  <si>
    <t>3.3. O processo de planejamento de demanda é formalmente descrito, documentado e seguido.</t>
  </si>
  <si>
    <t>3.7. Existe um procedimento formalmente definido para avaliação de fornecedores de insumos e materiais após a entrega de insumos e materiais descrito, documentado e seguido.</t>
  </si>
  <si>
    <t>3.8. A seleção de fornecedores de insumos e materiais é realizada sistematicamente de acordo com critérios de seleção formalmente definidos e documentados.</t>
  </si>
  <si>
    <t>3.9 Existe um procedimento para processamento e acompanhamento de pedidos de compras formalmente descrito, documento e seguido.</t>
  </si>
  <si>
    <t>6.4. As funções do setor/departamento de compras estão formalmente descritas e documentadas.</t>
  </si>
  <si>
    <t>7.2. As metas de desempenho do setor/departamento de compras estão formalmente definidas e documentadas.</t>
  </si>
  <si>
    <t>6.8 Existem conversas regulares em relação ao desenvolvimento do funcionário do setor/departamento de compras.</t>
  </si>
  <si>
    <t>6.9. Existem planos de carreira em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</si>
</sst>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b/>
      <sz val="18"/>
      <color rgb="FFFFFF0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19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3" borderId="8" xfId="0" applyFill="1" applyBorder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vertical="center" wrapText="1"/>
    </xf>
    <xf numFmtId="0" fontId="0" fillId="3" borderId="11" xfId="0" applyFill="1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0" fillId="3" borderId="9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5" borderId="12" xfId="0" applyFill="1" applyBorder="1"/>
    <xf numFmtId="0" fontId="0" fillId="5" borderId="4" xfId="0" applyFill="1" applyBorder="1"/>
    <xf numFmtId="0" fontId="0" fillId="5" borderId="13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6" xfId="0" applyFill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3" borderId="0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9" fontId="13" fillId="0" borderId="1" xfId="2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3" borderId="0" xfId="0" applyFill="1" applyBorder="1"/>
    <xf numFmtId="0" fontId="0" fillId="5" borderId="0" xfId="0" applyFill="1" applyBorder="1"/>
    <xf numFmtId="0" fontId="0" fillId="5" borderId="0" xfId="0" applyFill="1" applyAlignment="1"/>
    <xf numFmtId="0" fontId="0" fillId="5" borderId="0" xfId="0" applyFill="1" applyAlignment="1">
      <alignment horizontal="center"/>
    </xf>
    <xf numFmtId="9" fontId="0" fillId="5" borderId="0" xfId="0" applyNumberFormat="1" applyFill="1" applyAlignment="1">
      <alignment horizontal="center"/>
    </xf>
    <xf numFmtId="0" fontId="3" fillId="5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9" fontId="0" fillId="2" borderId="0" xfId="2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9" fontId="1" fillId="2" borderId="0" xfId="2" applyFont="1" applyFill="1" applyBorder="1" applyAlignment="1">
      <alignment horizontal="center" vertical="center"/>
    </xf>
    <xf numFmtId="0" fontId="11" fillId="0" borderId="0" xfId="0" applyFont="1"/>
    <xf numFmtId="9" fontId="11" fillId="0" borderId="0" xfId="2" applyFont="1"/>
    <xf numFmtId="9" fontId="11" fillId="0" borderId="0" xfId="0" applyNumberFormat="1" applyFont="1"/>
    <xf numFmtId="0" fontId="0" fillId="5" borderId="10" xfId="0" applyFill="1" applyBorder="1"/>
    <xf numFmtId="0" fontId="0" fillId="5" borderId="7" xfId="0" applyFill="1" applyBorder="1"/>
    <xf numFmtId="0" fontId="0" fillId="5" borderId="7" xfId="0" applyFill="1" applyBorder="1" applyAlignment="1"/>
    <xf numFmtId="0" fontId="0" fillId="5" borderId="5" xfId="0" applyFill="1" applyBorder="1"/>
    <xf numFmtId="0" fontId="0" fillId="5" borderId="8" xfId="0" applyFill="1" applyBorder="1"/>
    <xf numFmtId="0" fontId="0" fillId="5" borderId="8" xfId="0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7" fillId="4" borderId="14" xfId="1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9" fontId="2" fillId="0" borderId="1" xfId="2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9" fontId="3" fillId="9" borderId="14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9" fontId="3" fillId="4" borderId="14" xfId="0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9" fontId="3" fillId="8" borderId="14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9" fontId="3" fillId="7" borderId="14" xfId="2" applyFont="1" applyFill="1" applyBorder="1" applyAlignment="1">
      <alignment horizontal="center" vertical="center"/>
    </xf>
    <xf numFmtId="9" fontId="3" fillId="7" borderId="15" xfId="2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9" fontId="3" fillId="6" borderId="14" xfId="2" applyFont="1" applyFill="1" applyBorder="1" applyAlignment="1">
      <alignment horizontal="center" vertical="center"/>
    </xf>
    <xf numFmtId="9" fontId="3" fillId="6" borderId="15" xfId="2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40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numFmt numFmtId="30" formatCode="@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numFmt numFmtId="30" formatCode="@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numFmt numFmtId="30" formatCode="@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numFmt numFmtId="30" formatCode="@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numFmt numFmtId="30" formatCode="@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numFmt numFmtId="30" formatCode="@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numFmt numFmtId="30" formatCode="@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1"/>
          <c:spPr>
            <a:ln>
              <a:noFill/>
            </a:ln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2-9B43-4684-A76F-71167C09F665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9B43-4684-A76F-71167C09F66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4-9B43-4684-A76F-71167C09F665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9B43-4684-A76F-71167C09F665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6-9B43-4684-A76F-71167C09F665}"/>
              </c:ext>
            </c:extLst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43-4684-A76F-71167C09F665}"/>
              </c:ext>
            </c:extLst>
          </c:dPt>
          <c:val>
            <c:numRef>
              <c:f>'Grau de Maturidade'!$E$39:$E$44</c:f>
              <c:numCache>
                <c:formatCode>0%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0.19999999999999996</c:v>
                </c:pt>
                <c:pt idx="3">
                  <c:v>0.20000000000000007</c:v>
                </c:pt>
                <c:pt idx="4">
                  <c:v>0.19999999999999996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3-4684-A76F-71167C09F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0"/>
          <c:tx>
            <c:v>pizza</c:v>
          </c:tx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A5D-496C-A3B0-4369B3D4A824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A5D-496C-A3B0-4369B3D4A824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A5D-496C-A3B0-4369B3D4A824}"/>
              </c:ext>
            </c:extLst>
          </c:dPt>
          <c:val>
            <c:numRef>
              <c:f>'Grau de Maturidade'!$D$47:$D$49</c:f>
              <c:numCache>
                <c:formatCode>0%</c:formatCode>
                <c:ptCount val="3"/>
                <c:pt idx="0">
                  <c:v>0</c:v>
                </c:pt>
                <c:pt idx="1">
                  <c:v>0.02</c:v>
                </c:pt>
                <c:pt idx="2">
                  <c:v>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43-4684-A76F-71167C09F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ixabay.com/en/brown-paper-grocery-bag-2169219/" TargetMode="External"/><Relationship Id="rId1" Type="http://schemas.openxmlformats.org/officeDocument/2006/relationships/image" Target="../media/image1.png"/><Relationship Id="rId4" Type="http://schemas.openxmlformats.org/officeDocument/2006/relationships/hyperlink" Target="#Orienta&#231;&#245;e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Atributo 7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Grau de Maturidade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Final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dentifica&#231;&#227;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Atributo 1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ados da Empres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Atributo 2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Atributo 3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Atributo 4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Atributo 5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Atributo 6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202407</xdr:colOff>
      <xdr:row>2</xdr:row>
      <xdr:rowOff>154782</xdr:rowOff>
    </xdr:from>
    <xdr:to>
      <xdr:col>8</xdr:col>
      <xdr:colOff>69205</xdr:colOff>
      <xdr:row>30</xdr:row>
      <xdr:rowOff>107157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000775F-96B4-4C44-BB98-01C3E9AAA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488157" y="154782"/>
          <a:ext cx="3510111" cy="5298281"/>
        </a:xfrm>
        <a:prstGeom prst="rect">
          <a:avLst/>
        </a:prstGeom>
      </xdr:spPr>
    </xdr:pic>
    <xdr:clientData/>
  </xdr:twoCellAnchor>
  <xdr:twoCellAnchor>
    <xdr:from>
      <xdr:col>3</xdr:col>
      <xdr:colOff>547688</xdr:colOff>
      <xdr:row>6</xdr:row>
      <xdr:rowOff>83344</xdr:rowOff>
    </xdr:from>
    <xdr:to>
      <xdr:col>7</xdr:col>
      <xdr:colOff>559593</xdr:colOff>
      <xdr:row>21</xdr:row>
      <xdr:rowOff>119063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F1F397EA-CD8E-443E-868F-0154B3C72140}"/>
            </a:ext>
          </a:extLst>
        </xdr:cNvPr>
        <xdr:cNvSpPr txBox="1"/>
      </xdr:nvSpPr>
      <xdr:spPr>
        <a:xfrm>
          <a:off x="1440657" y="845344"/>
          <a:ext cx="2440780" cy="2893219"/>
        </a:xfrm>
        <a:prstGeom prst="rect">
          <a:avLst/>
        </a:prstGeom>
        <a:noFill/>
        <a:ln>
          <a:noFill/>
        </a:ln>
        <a:scene3d>
          <a:camera prst="orthographicFront">
            <a:rot lat="0" lon="0" rev="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isometricLeftDown"/>
            <a:lightRig rig="threePt" dir="t"/>
          </a:scene3d>
        </a:bodyPr>
        <a:lstStyle/>
        <a:p>
          <a:pPr algn="ctr"/>
          <a:r>
            <a:rPr lang="pt-BR" sz="1600" b="1">
              <a:latin typeface="Arial" panose="020B0604020202020204" pitchFamily="34" charset="0"/>
              <a:cs typeface="Arial" panose="020B0604020202020204" pitchFamily="34" charset="0"/>
            </a:rPr>
            <a:t>Olá!</a:t>
          </a:r>
          <a:r>
            <a:rPr lang="pt-BR" sz="1600" b="1" baseline="0">
              <a:latin typeface="Arial" panose="020B0604020202020204" pitchFamily="34" charset="0"/>
              <a:cs typeface="Arial" panose="020B0604020202020204" pitchFamily="34" charset="0"/>
            </a:rPr>
            <a:t> Obrigado por participar deste estudo. </a:t>
          </a:r>
        </a:p>
        <a:p>
          <a:pPr algn="ctr"/>
          <a:endParaRPr lang="pt-BR" sz="1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600" b="1" baseline="0">
              <a:latin typeface="Arial" panose="020B0604020202020204" pitchFamily="34" charset="0"/>
              <a:cs typeface="Arial" panose="020B0604020202020204" pitchFamily="34" charset="0"/>
            </a:rPr>
            <a:t>Essa Ferramenta tem como objetivo medir </a:t>
          </a:r>
          <a:r>
            <a:rPr lang="pt-BR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grau de maturidade do processo de compras de empresas da construção civil.</a:t>
          </a:r>
          <a:endParaRPr lang="pt-B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402432</xdr:colOff>
      <xdr:row>2</xdr:row>
      <xdr:rowOff>140494</xdr:rowOff>
    </xdr:from>
    <xdr:to>
      <xdr:col>22</xdr:col>
      <xdr:colOff>269231</xdr:colOff>
      <xdr:row>30</xdr:row>
      <xdr:rowOff>92869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5D256B8-0DF4-4C2F-AD0C-DC516ABBC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9189245" y="140494"/>
          <a:ext cx="3510111" cy="5298281"/>
        </a:xfrm>
        <a:prstGeom prst="rect">
          <a:avLst/>
        </a:prstGeom>
        <a:scene3d>
          <a:camera prst="orthographicFront">
            <a:rot lat="0" lon="10800000" rev="0"/>
          </a:camera>
          <a:lightRig rig="flat" dir="t"/>
        </a:scene3d>
      </xdr:spPr>
    </xdr:pic>
    <xdr:clientData/>
  </xdr:twoCellAnchor>
  <xdr:twoCellAnchor editAs="oneCell">
    <xdr:from>
      <xdr:col>8</xdr:col>
      <xdr:colOff>488156</xdr:colOff>
      <xdr:row>2</xdr:row>
      <xdr:rowOff>142875</xdr:rowOff>
    </xdr:from>
    <xdr:to>
      <xdr:col>15</xdr:col>
      <xdr:colOff>599530</xdr:colOff>
      <xdr:row>17</xdr:row>
      <xdr:rowOff>142518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D5DFC8D-F4CE-4151-8773-0C86378BB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7219" y="142875"/>
          <a:ext cx="4361905" cy="2857143"/>
        </a:xfrm>
        <a:prstGeom prst="rect">
          <a:avLst/>
        </a:prstGeom>
      </xdr:spPr>
    </xdr:pic>
    <xdr:clientData/>
  </xdr:twoCellAnchor>
  <xdr:twoCellAnchor>
    <xdr:from>
      <xdr:col>16</xdr:col>
      <xdr:colOff>497682</xdr:colOff>
      <xdr:row>7</xdr:row>
      <xdr:rowOff>33338</xdr:rowOff>
    </xdr:from>
    <xdr:to>
      <xdr:col>20</xdr:col>
      <xdr:colOff>509587</xdr:colOff>
      <xdr:row>22</xdr:row>
      <xdr:rowOff>69057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1355433F-1C9E-48CB-84F8-9CB8F0D6C703}"/>
            </a:ext>
          </a:extLst>
        </xdr:cNvPr>
        <xdr:cNvSpPr txBox="1"/>
      </xdr:nvSpPr>
      <xdr:spPr>
        <a:xfrm>
          <a:off x="9284495" y="985838"/>
          <a:ext cx="2440780" cy="2893219"/>
        </a:xfrm>
        <a:prstGeom prst="rect">
          <a:avLst/>
        </a:prstGeom>
        <a:noFill/>
        <a:ln>
          <a:noFill/>
        </a:ln>
        <a:scene3d>
          <a:camera prst="orthographicFront">
            <a:rot lat="0" lon="0" rev="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isometricLeftDown"/>
            <a:lightRig rig="threePt" dir="t"/>
          </a:scene3d>
        </a:bodyPr>
        <a:lstStyle/>
        <a:p>
          <a:pPr algn="ctr"/>
          <a:r>
            <a:rPr lang="pt-BR" sz="1800" b="1">
              <a:latin typeface="Arial" panose="020B0604020202020204" pitchFamily="34" charset="0"/>
              <a:cs typeface="Arial" panose="020B0604020202020204" pitchFamily="34" charset="0"/>
            </a:rPr>
            <a:t>ORIENTAÇÕES DE PREENCHIMENTO</a:t>
          </a:r>
        </a:p>
        <a:p>
          <a:pPr algn="ctr"/>
          <a:endParaRPr lang="pt-BR" sz="16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600" b="1">
              <a:latin typeface="Arial" panose="020B0604020202020204" pitchFamily="34" charset="0"/>
              <a:cs typeface="Arial" panose="020B0604020202020204" pitchFamily="34" charset="0"/>
            </a:rPr>
            <a:t>Somente as células em </a:t>
          </a:r>
          <a:r>
            <a:rPr lang="pt-BR" sz="16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AMARELO</a:t>
          </a:r>
          <a:r>
            <a:rPr lang="pt-BR" sz="16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600" b="1">
              <a:latin typeface="Arial" panose="020B0604020202020204" pitchFamily="34" charset="0"/>
              <a:cs typeface="Arial" panose="020B0604020202020204" pitchFamily="34" charset="0"/>
            </a:rPr>
            <a:t>deverão ser preenchidas.</a:t>
          </a:r>
        </a:p>
        <a:p>
          <a:pPr algn="ctr"/>
          <a:endParaRPr lang="pt-BR" sz="16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600" b="1">
              <a:latin typeface="Arial" panose="020B0604020202020204" pitchFamily="34" charset="0"/>
              <a:cs typeface="Arial" panose="020B0604020202020204" pitchFamily="34" charset="0"/>
            </a:rPr>
            <a:t>Clique em "Avançar" quando terminar a página.</a:t>
          </a:r>
        </a:p>
        <a:p>
          <a:pPr algn="ctr"/>
          <a:endParaRPr lang="pt-B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333375</xdr:colOff>
      <xdr:row>20</xdr:row>
      <xdr:rowOff>166687</xdr:rowOff>
    </xdr:from>
    <xdr:to>
      <xdr:col>13</xdr:col>
      <xdr:colOff>571500</xdr:colOff>
      <xdr:row>27</xdr:row>
      <xdr:rowOff>0</xdr:rowOff>
    </xdr:to>
    <xdr:sp macro="" textlink="">
      <xdr:nvSpPr>
        <xdr:cNvPr id="11" name="Retângulo: Biselad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BD7888-C576-4584-B8F5-463F6FC3F3FE}"/>
            </a:ext>
          </a:extLst>
        </xdr:cNvPr>
        <xdr:cNvSpPr/>
      </xdr:nvSpPr>
      <xdr:spPr>
        <a:xfrm>
          <a:off x="5476875" y="3595687"/>
          <a:ext cx="2059781" cy="1166813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16</xdr:row>
      <xdr:rowOff>40821</xdr:rowOff>
    </xdr:from>
    <xdr:to>
      <xdr:col>14</xdr:col>
      <xdr:colOff>10071</xdr:colOff>
      <xdr:row>21</xdr:row>
      <xdr:rowOff>194679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BAEB93-F434-4AA3-B809-4551111A4EAC}"/>
            </a:ext>
          </a:extLst>
        </xdr:cNvPr>
        <xdr:cNvSpPr/>
      </xdr:nvSpPr>
      <xdr:spPr>
        <a:xfrm>
          <a:off x="14083392" y="7239000"/>
          <a:ext cx="2160000" cy="1188000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585109</xdr:colOff>
      <xdr:row>16</xdr:row>
      <xdr:rowOff>27215</xdr:rowOff>
    </xdr:from>
    <xdr:ext cx="3592286" cy="9182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A9DE04B-9499-41A5-AB12-1EFD94A37E22}"/>
            </a:ext>
          </a:extLst>
        </xdr:cNvPr>
        <xdr:cNvSpPr txBox="1"/>
      </xdr:nvSpPr>
      <xdr:spPr>
        <a:xfrm>
          <a:off x="10314216" y="7225394"/>
          <a:ext cx="3592286" cy="9182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*ATENÇÃO: Cada linha amarela deve conter um valor de</a:t>
          </a:r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 1 a 5, </a:t>
          </a:r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correspondente a sua percepção sobre a aplicação da prática.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13</xdr:row>
      <xdr:rowOff>27214</xdr:rowOff>
    </xdr:from>
    <xdr:to>
      <xdr:col>14</xdr:col>
      <xdr:colOff>10071</xdr:colOff>
      <xdr:row>18</xdr:row>
      <xdr:rowOff>194679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D469B-7ED2-407D-A664-44B636AA6883}"/>
            </a:ext>
          </a:extLst>
        </xdr:cNvPr>
        <xdr:cNvSpPr/>
      </xdr:nvSpPr>
      <xdr:spPr>
        <a:xfrm>
          <a:off x="14083392" y="5524500"/>
          <a:ext cx="2160000" cy="1188000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</a:p>
      </xdr:txBody>
    </xdr:sp>
    <xdr:clientData/>
  </xdr:twoCellAnchor>
  <xdr:oneCellAnchor>
    <xdr:from>
      <xdr:col>8</xdr:col>
      <xdr:colOff>585108</xdr:colOff>
      <xdr:row>13</xdr:row>
      <xdr:rowOff>27215</xdr:rowOff>
    </xdr:from>
    <xdr:ext cx="3592286" cy="91820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F30ACF7-774F-4E13-ABCD-8C43F546CC7F}"/>
            </a:ext>
          </a:extLst>
        </xdr:cNvPr>
        <xdr:cNvSpPr txBox="1"/>
      </xdr:nvSpPr>
      <xdr:spPr>
        <a:xfrm>
          <a:off x="10314215" y="5524501"/>
          <a:ext cx="3592286" cy="9182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*ATENÇÃO: Cada linha amarela deve conter um valor de</a:t>
          </a:r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 1 a 5, </a:t>
          </a:r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correspondente a sua percepção sobre a aplicação da prática.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452437</xdr:colOff>
      <xdr:row>26</xdr:row>
      <xdr:rowOff>104775</xdr:rowOff>
    </xdr:from>
    <xdr:to>
      <xdr:col>15</xdr:col>
      <xdr:colOff>9525</xdr:colOff>
      <xdr:row>44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8A5273D-E4C6-4DA8-89A4-0CEE375C95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26</xdr:row>
      <xdr:rowOff>19050</xdr:rowOff>
    </xdr:from>
    <xdr:to>
      <xdr:col>19</xdr:col>
      <xdr:colOff>54975</xdr:colOff>
      <xdr:row>32</xdr:row>
      <xdr:rowOff>64051</xdr:rowOff>
    </xdr:to>
    <xdr:sp macro="" textlink="">
      <xdr:nvSpPr>
        <xdr:cNvPr id="3" name="Retângulo: Bisel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9D1B23-E7AA-4C4F-810C-D4893784D6AF}"/>
            </a:ext>
          </a:extLst>
        </xdr:cNvPr>
        <xdr:cNvSpPr/>
      </xdr:nvSpPr>
      <xdr:spPr>
        <a:xfrm>
          <a:off x="8782050" y="5553075"/>
          <a:ext cx="2160000" cy="1188001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0.42713</cdr:x>
      <cdr:y>0.36953</cdr:y>
    </cdr:from>
    <cdr:to>
      <cdr:x>0.5754</cdr:x>
      <cdr:y>0.61777</cdr:y>
    </cdr:to>
    <cdr:sp macro="" textlink="'Grau de Maturidade'!$D$47">
      <cdr:nvSpPr>
        <cdr:cNvPr id="2" name="Elipse 1">
          <a:extLst xmlns:a="http://schemas.openxmlformats.org/drawingml/2006/main">
            <a:ext uri="{FF2B5EF4-FFF2-40B4-BE49-F238E27FC236}">
              <a16:creationId xmlns:a16="http://schemas.microsoft.com/office/drawing/2014/main" id="{6928231E-28A4-4FE8-AF5C-72D6570C7315}"/>
            </a:ext>
          </a:extLst>
        </cdr:cNvPr>
        <cdr:cNvSpPr/>
      </cdr:nvSpPr>
      <cdr:spPr>
        <a:xfrm xmlns:a="http://schemas.openxmlformats.org/drawingml/2006/main">
          <a:off x="2414588" y="1247775"/>
          <a:ext cx="838200" cy="838200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FB1F5D1C-D67B-4B4B-8E16-4C8EF2292CBC}" type="TxLink">
            <a:rPr lang="en-US" sz="1600" b="0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0%</a:t>
          </a:fld>
          <a:endParaRPr lang="pt-BR" sz="16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0.7321</cdr:x>
      <cdr:y>0.34415</cdr:y>
    </cdr:from>
    <cdr:to>
      <cdr:x>0.87532</cdr:x>
      <cdr:y>0.42877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E43DCABF-6330-44D4-8C75-C13E58680310}"/>
            </a:ext>
          </a:extLst>
        </cdr:cNvPr>
        <cdr:cNvSpPr txBox="1"/>
      </cdr:nvSpPr>
      <cdr:spPr>
        <a:xfrm xmlns:a="http://schemas.openxmlformats.org/drawingml/2006/main">
          <a:off x="4138613" y="1162050"/>
          <a:ext cx="8096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NÍVEL 5</a:t>
          </a:r>
        </a:p>
      </cdr:txBody>
    </cdr:sp>
  </cdr:relSizeAnchor>
  <cdr:relSizeAnchor xmlns:cdr="http://schemas.openxmlformats.org/drawingml/2006/chartDrawing">
    <cdr:from>
      <cdr:x>0.62904</cdr:x>
      <cdr:y>0.09121</cdr:y>
    </cdr:from>
    <cdr:to>
      <cdr:x>0.77225</cdr:x>
      <cdr:y>0.17583</cdr:y>
    </cdr:to>
    <cdr:sp macro="" textlink="">
      <cdr:nvSpPr>
        <cdr:cNvPr id="4" name="CaixaDeTexto 1">
          <a:extLst xmlns:a="http://schemas.openxmlformats.org/drawingml/2006/main">
            <a:ext uri="{FF2B5EF4-FFF2-40B4-BE49-F238E27FC236}">
              <a16:creationId xmlns:a16="http://schemas.microsoft.com/office/drawing/2014/main" id="{248ED80C-700D-420E-9E93-EA7ED21A7561}"/>
            </a:ext>
          </a:extLst>
        </cdr:cNvPr>
        <cdr:cNvSpPr txBox="1"/>
      </cdr:nvSpPr>
      <cdr:spPr>
        <a:xfrm xmlns:a="http://schemas.openxmlformats.org/drawingml/2006/main">
          <a:off x="3556000" y="307975"/>
          <a:ext cx="8096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NÍVEL 4</a:t>
          </a:r>
        </a:p>
      </cdr:txBody>
    </cdr:sp>
  </cdr:relSizeAnchor>
  <cdr:relSizeAnchor xmlns:cdr="http://schemas.openxmlformats.org/drawingml/2006/chartDrawing">
    <cdr:from>
      <cdr:x>0.4319</cdr:x>
      <cdr:y>0.01787</cdr:y>
    </cdr:from>
    <cdr:to>
      <cdr:x>0.57512</cdr:x>
      <cdr:y>0.10249</cdr:y>
    </cdr:to>
    <cdr:sp macro="" textlink="">
      <cdr:nvSpPr>
        <cdr:cNvPr id="5" name="CaixaDeTexto 1">
          <a:extLst xmlns:a="http://schemas.openxmlformats.org/drawingml/2006/main">
            <a:ext uri="{FF2B5EF4-FFF2-40B4-BE49-F238E27FC236}">
              <a16:creationId xmlns:a16="http://schemas.microsoft.com/office/drawing/2014/main" id="{248ED80C-700D-420E-9E93-EA7ED21A7561}"/>
            </a:ext>
          </a:extLst>
        </cdr:cNvPr>
        <cdr:cNvSpPr txBox="1"/>
      </cdr:nvSpPr>
      <cdr:spPr>
        <a:xfrm xmlns:a="http://schemas.openxmlformats.org/drawingml/2006/main">
          <a:off x="2441575" y="60325"/>
          <a:ext cx="8096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NÍVEL 3</a:t>
          </a:r>
        </a:p>
      </cdr:txBody>
    </cdr:sp>
  </cdr:relSizeAnchor>
  <cdr:relSizeAnchor xmlns:cdr="http://schemas.openxmlformats.org/drawingml/2006/chartDrawing">
    <cdr:from>
      <cdr:x>0.22803</cdr:x>
      <cdr:y>0.09967</cdr:y>
    </cdr:from>
    <cdr:to>
      <cdr:x>0.37124</cdr:x>
      <cdr:y>0.1843</cdr:y>
    </cdr:to>
    <cdr:sp macro="" textlink="">
      <cdr:nvSpPr>
        <cdr:cNvPr id="6" name="CaixaDeTexto 1">
          <a:extLst xmlns:a="http://schemas.openxmlformats.org/drawingml/2006/main">
            <a:ext uri="{FF2B5EF4-FFF2-40B4-BE49-F238E27FC236}">
              <a16:creationId xmlns:a16="http://schemas.microsoft.com/office/drawing/2014/main" id="{248ED80C-700D-420E-9E93-EA7ED21A7561}"/>
            </a:ext>
          </a:extLst>
        </cdr:cNvPr>
        <cdr:cNvSpPr txBox="1"/>
      </cdr:nvSpPr>
      <cdr:spPr>
        <a:xfrm xmlns:a="http://schemas.openxmlformats.org/drawingml/2006/main">
          <a:off x="1289050" y="336550"/>
          <a:ext cx="8096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NÍVEL 2</a:t>
          </a:r>
        </a:p>
      </cdr:txBody>
    </cdr:sp>
  </cdr:relSizeAnchor>
  <cdr:relSizeAnchor xmlns:cdr="http://schemas.openxmlformats.org/drawingml/2006/chartDrawing">
    <cdr:from>
      <cdr:x>0.12693</cdr:x>
      <cdr:y>0.34227</cdr:y>
    </cdr:from>
    <cdr:to>
      <cdr:x>0.27015</cdr:x>
      <cdr:y>0.42689</cdr:y>
    </cdr:to>
    <cdr:sp macro="" textlink="">
      <cdr:nvSpPr>
        <cdr:cNvPr id="7" name="CaixaDeTexto 1">
          <a:extLst xmlns:a="http://schemas.openxmlformats.org/drawingml/2006/main">
            <a:ext uri="{FF2B5EF4-FFF2-40B4-BE49-F238E27FC236}">
              <a16:creationId xmlns:a16="http://schemas.microsoft.com/office/drawing/2014/main" id="{248ED80C-700D-420E-9E93-EA7ED21A7561}"/>
            </a:ext>
          </a:extLst>
        </cdr:cNvPr>
        <cdr:cNvSpPr txBox="1"/>
      </cdr:nvSpPr>
      <cdr:spPr>
        <a:xfrm xmlns:a="http://schemas.openxmlformats.org/drawingml/2006/main">
          <a:off x="717550" y="1155700"/>
          <a:ext cx="8096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NÍVEL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40822</xdr:colOff>
      <xdr:row>31</xdr:row>
      <xdr:rowOff>136072</xdr:rowOff>
    </xdr:from>
    <xdr:to>
      <xdr:col>16</xdr:col>
      <xdr:colOff>263639</xdr:colOff>
      <xdr:row>35</xdr:row>
      <xdr:rowOff>282349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25043E-6526-447C-BC87-2F24058DEE21}"/>
            </a:ext>
          </a:extLst>
        </xdr:cNvPr>
        <xdr:cNvSpPr/>
      </xdr:nvSpPr>
      <xdr:spPr>
        <a:xfrm>
          <a:off x="11198679" y="3973286"/>
          <a:ext cx="2059781" cy="1166813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244929</xdr:colOff>
      <xdr:row>22</xdr:row>
      <xdr:rowOff>204107</xdr:rowOff>
    </xdr:from>
    <xdr:to>
      <xdr:col>11</xdr:col>
      <xdr:colOff>598714</xdr:colOff>
      <xdr:row>22</xdr:row>
      <xdr:rowOff>462642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355A506-92E6-4CA2-89FF-A418F2D5DEB8}"/>
            </a:ext>
          </a:extLst>
        </xdr:cNvPr>
        <xdr:cNvSpPr txBox="1"/>
      </xdr:nvSpPr>
      <xdr:spPr>
        <a:xfrm>
          <a:off x="9892393" y="6422571"/>
          <a:ext cx="966107" cy="258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Fonte: BNDES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40822</xdr:colOff>
      <xdr:row>13</xdr:row>
      <xdr:rowOff>176894</xdr:rowOff>
    </xdr:from>
    <xdr:to>
      <xdr:col>16</xdr:col>
      <xdr:colOff>263639</xdr:colOff>
      <xdr:row>17</xdr:row>
      <xdr:rowOff>282349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AC1A94-88FB-4EF2-B2B0-86F58EE1B5A5}"/>
            </a:ext>
          </a:extLst>
        </xdr:cNvPr>
        <xdr:cNvSpPr/>
      </xdr:nvSpPr>
      <xdr:spPr>
        <a:xfrm>
          <a:off x="12314465" y="3646715"/>
          <a:ext cx="2059781" cy="1166813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27214</xdr:colOff>
      <xdr:row>11</xdr:row>
      <xdr:rowOff>122466</xdr:rowOff>
    </xdr:from>
    <xdr:to>
      <xdr:col>16</xdr:col>
      <xdr:colOff>350250</xdr:colOff>
      <xdr:row>16</xdr:row>
      <xdr:rowOff>4180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4A1701-7FC9-40DA-991F-45ACD7CEB6DB}"/>
            </a:ext>
          </a:extLst>
        </xdr:cNvPr>
        <xdr:cNvSpPr/>
      </xdr:nvSpPr>
      <xdr:spPr>
        <a:xfrm>
          <a:off x="11906250" y="3660323"/>
          <a:ext cx="2160000" cy="1188000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122465</xdr:colOff>
      <xdr:row>18</xdr:row>
      <xdr:rowOff>27212</xdr:rowOff>
    </xdr:from>
    <xdr:to>
      <xdr:col>13</xdr:col>
      <xdr:colOff>608786</xdr:colOff>
      <xdr:row>23</xdr:row>
      <xdr:rowOff>194676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DF75D-B46C-48C4-A0F4-E8D428977B28}"/>
            </a:ext>
          </a:extLst>
        </xdr:cNvPr>
        <xdr:cNvSpPr/>
      </xdr:nvSpPr>
      <xdr:spPr>
        <a:xfrm>
          <a:off x="14219465" y="7864926"/>
          <a:ext cx="2160000" cy="1188000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571499</xdr:colOff>
      <xdr:row>18</xdr:row>
      <xdr:rowOff>40823</xdr:rowOff>
    </xdr:from>
    <xdr:ext cx="3592286" cy="9182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93EB85D-CEA7-4E57-A64E-06263F1AD12E}"/>
            </a:ext>
          </a:extLst>
        </xdr:cNvPr>
        <xdr:cNvSpPr txBox="1"/>
      </xdr:nvSpPr>
      <xdr:spPr>
        <a:xfrm>
          <a:off x="10504713" y="7878537"/>
          <a:ext cx="3592286" cy="9182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*ATENÇÃO: Cada linha amarela deve conter um valor de</a:t>
          </a:r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 1 a 5, </a:t>
          </a:r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correspondente a sua percepção sobre a aplicação da prática.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136071</xdr:colOff>
      <xdr:row>17</xdr:row>
      <xdr:rowOff>27213</xdr:rowOff>
    </xdr:from>
    <xdr:to>
      <xdr:col>14</xdr:col>
      <xdr:colOff>10071</xdr:colOff>
      <xdr:row>22</xdr:row>
      <xdr:rowOff>194677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457EFB-5137-47D6-8E64-82026AF84655}"/>
            </a:ext>
          </a:extLst>
        </xdr:cNvPr>
        <xdr:cNvSpPr/>
      </xdr:nvSpPr>
      <xdr:spPr>
        <a:xfrm>
          <a:off x="14001750" y="8109856"/>
          <a:ext cx="2160000" cy="1188000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571499</xdr:colOff>
      <xdr:row>17</xdr:row>
      <xdr:rowOff>27214</xdr:rowOff>
    </xdr:from>
    <xdr:ext cx="3592286" cy="9182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D6317F5-1E8C-4B66-9DE6-459531215740}"/>
            </a:ext>
          </a:extLst>
        </xdr:cNvPr>
        <xdr:cNvSpPr txBox="1"/>
      </xdr:nvSpPr>
      <xdr:spPr>
        <a:xfrm>
          <a:off x="10273392" y="8109857"/>
          <a:ext cx="3592286" cy="9182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*ATENÇÃO: Cada linha amarela deve conter um valor de</a:t>
          </a:r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 1 a 5, </a:t>
          </a:r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correspondente a sua percepção sobre a aplicação da prática.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149681</xdr:colOff>
      <xdr:row>27</xdr:row>
      <xdr:rowOff>40821</xdr:rowOff>
    </xdr:from>
    <xdr:to>
      <xdr:col>14</xdr:col>
      <xdr:colOff>23681</xdr:colOff>
      <xdr:row>33</xdr:row>
      <xdr:rowOff>4178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35CE14-7FC7-4194-885C-D18AD5AA97AD}"/>
            </a:ext>
          </a:extLst>
        </xdr:cNvPr>
        <xdr:cNvSpPr/>
      </xdr:nvSpPr>
      <xdr:spPr>
        <a:xfrm>
          <a:off x="13906502" y="17076964"/>
          <a:ext cx="2160000" cy="1188000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571500</xdr:colOff>
      <xdr:row>27</xdr:row>
      <xdr:rowOff>40821</xdr:rowOff>
    </xdr:from>
    <xdr:ext cx="3592286" cy="9182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8022D6E-D51F-45A2-ABC9-50B31ECA4C9C}"/>
            </a:ext>
          </a:extLst>
        </xdr:cNvPr>
        <xdr:cNvSpPr txBox="1"/>
      </xdr:nvSpPr>
      <xdr:spPr>
        <a:xfrm>
          <a:off x="10164536" y="17076964"/>
          <a:ext cx="3592286" cy="9182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*ATENÇÃO: Cada linha amarela deve conter um valor de</a:t>
          </a:r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 1 a 5, </a:t>
          </a:r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correspondente a sua percepção sobre a aplicação da prática.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122463</xdr:colOff>
      <xdr:row>17</xdr:row>
      <xdr:rowOff>40825</xdr:rowOff>
    </xdr:from>
    <xdr:to>
      <xdr:col>13</xdr:col>
      <xdr:colOff>608785</xdr:colOff>
      <xdr:row>23</xdr:row>
      <xdr:rowOff>4182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94F5ED-45B7-48DA-86FC-7E12D51A1F3C}"/>
            </a:ext>
          </a:extLst>
        </xdr:cNvPr>
        <xdr:cNvSpPr/>
      </xdr:nvSpPr>
      <xdr:spPr>
        <a:xfrm>
          <a:off x="13920106" y="9511396"/>
          <a:ext cx="2160000" cy="1188000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557894</xdr:colOff>
      <xdr:row>17</xdr:row>
      <xdr:rowOff>54430</xdr:rowOff>
    </xdr:from>
    <xdr:ext cx="3592286" cy="9182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52F0703-8B33-4F60-BFB5-B14E2A23F1E8}"/>
            </a:ext>
          </a:extLst>
        </xdr:cNvPr>
        <xdr:cNvSpPr txBox="1"/>
      </xdr:nvSpPr>
      <xdr:spPr>
        <a:xfrm>
          <a:off x="10191751" y="9525001"/>
          <a:ext cx="3592286" cy="9182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*ATENÇÃO: Cada linha amarela deve conter um valor de</a:t>
          </a:r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 1 a 5, </a:t>
          </a:r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correspondente a sua percepção sobre a aplicação da prática.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122464</xdr:colOff>
      <xdr:row>13</xdr:row>
      <xdr:rowOff>27214</xdr:rowOff>
    </xdr:from>
    <xdr:to>
      <xdr:col>13</xdr:col>
      <xdr:colOff>608785</xdr:colOff>
      <xdr:row>18</xdr:row>
      <xdr:rowOff>194678</xdr:rowOff>
    </xdr:to>
    <xdr:sp macro="" textlink="">
      <xdr:nvSpPr>
        <xdr:cNvPr id="2" name="Retângulo: Bise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F10C7C-CE9D-458B-B827-2B0F9EB011CA}"/>
            </a:ext>
          </a:extLst>
        </xdr:cNvPr>
        <xdr:cNvSpPr/>
      </xdr:nvSpPr>
      <xdr:spPr>
        <a:xfrm>
          <a:off x="14028964" y="5823857"/>
          <a:ext cx="2160000" cy="1188000"/>
        </a:xfrm>
        <a:prstGeom prst="bevel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latin typeface="Arial" panose="020B0604020202020204" pitchFamily="34" charset="0"/>
              <a:cs typeface="Arial" panose="020B0604020202020204" pitchFamily="34" charset="0"/>
            </a:rPr>
            <a:t>AVANÇAR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544285</xdr:colOff>
      <xdr:row>13</xdr:row>
      <xdr:rowOff>40823</xdr:rowOff>
    </xdr:from>
    <xdr:ext cx="3592286" cy="9182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8DBE19A-461B-4B7E-85B5-510861F946E0}"/>
            </a:ext>
          </a:extLst>
        </xdr:cNvPr>
        <xdr:cNvSpPr txBox="1"/>
      </xdr:nvSpPr>
      <xdr:spPr>
        <a:xfrm>
          <a:off x="10286999" y="5837466"/>
          <a:ext cx="3592286" cy="9182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*ATENÇÃO: Cada linha amarela deve conter um valor de</a:t>
          </a:r>
          <a:r>
            <a:rPr lang="pt-BR" sz="1400" baseline="0">
              <a:latin typeface="Arial" panose="020B0604020202020204" pitchFamily="34" charset="0"/>
              <a:cs typeface="Arial" panose="020B0604020202020204" pitchFamily="34" charset="0"/>
            </a:rPr>
            <a:t> 1 a 5, </a:t>
          </a:r>
          <a:r>
            <a:rPr lang="pt-BR" sz="1400">
              <a:latin typeface="Arial" panose="020B0604020202020204" pitchFamily="34" charset="0"/>
              <a:cs typeface="Arial" panose="020B0604020202020204" pitchFamily="34" charset="0"/>
            </a:rPr>
            <a:t>correspondente a sua percepção sobre a aplicação da prática.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33"/>
  <sheetViews>
    <sheetView showGridLines="0" zoomScale="80" zoomScaleNormal="80" workbookViewId="0">
      <selection activeCell="G3" sqref="G3"/>
    </sheetView>
  </sheetViews>
  <sheetFormatPr defaultRowHeight="14.4" x14ac:dyDescent="0.3"/>
  <cols>
    <col min="1" max="1" width="3" customWidth="1"/>
    <col min="2" max="2" width="4.33203125" customWidth="1"/>
    <col min="24" max="24" width="4.33203125" customWidth="1"/>
  </cols>
  <sheetData>
    <row r="2" spans="2:24" ht="22.5" customHeight="1" x14ac:dyDescent="0.3"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8"/>
    </row>
    <row r="3" spans="2:24" ht="15" customHeight="1" x14ac:dyDescent="0.3">
      <c r="B3" s="25"/>
      <c r="X3" s="25"/>
    </row>
    <row r="4" spans="2:24" x14ac:dyDescent="0.3">
      <c r="B4" s="25"/>
      <c r="X4" s="25"/>
    </row>
    <row r="5" spans="2:24" x14ac:dyDescent="0.3">
      <c r="B5" s="25"/>
      <c r="X5" s="25"/>
    </row>
    <row r="6" spans="2:24" x14ac:dyDescent="0.3">
      <c r="B6" s="25"/>
      <c r="X6" s="25"/>
    </row>
    <row r="7" spans="2:24" x14ac:dyDescent="0.3">
      <c r="B7" s="25"/>
      <c r="X7" s="25"/>
    </row>
    <row r="8" spans="2:24" x14ac:dyDescent="0.3">
      <c r="B8" s="25"/>
      <c r="X8" s="25"/>
    </row>
    <row r="9" spans="2:24" x14ac:dyDescent="0.3">
      <c r="B9" s="25"/>
      <c r="X9" s="25"/>
    </row>
    <row r="10" spans="2:24" x14ac:dyDescent="0.3">
      <c r="B10" s="25"/>
      <c r="X10" s="25"/>
    </row>
    <row r="11" spans="2:24" x14ac:dyDescent="0.3">
      <c r="B11" s="25"/>
      <c r="X11" s="25"/>
    </row>
    <row r="12" spans="2:24" x14ac:dyDescent="0.3">
      <c r="B12" s="25"/>
      <c r="X12" s="25"/>
    </row>
    <row r="13" spans="2:24" x14ac:dyDescent="0.3">
      <c r="B13" s="25"/>
      <c r="X13" s="25"/>
    </row>
    <row r="14" spans="2:24" x14ac:dyDescent="0.3">
      <c r="B14" s="25"/>
      <c r="X14" s="25"/>
    </row>
    <row r="15" spans="2:24" x14ac:dyDescent="0.3">
      <c r="B15" s="25"/>
      <c r="X15" s="25"/>
    </row>
    <row r="16" spans="2:24" x14ac:dyDescent="0.3">
      <c r="B16" s="25"/>
      <c r="X16" s="25"/>
    </row>
    <row r="17" spans="2:24" x14ac:dyDescent="0.3">
      <c r="B17" s="25"/>
      <c r="X17" s="25"/>
    </row>
    <row r="18" spans="2:24" x14ac:dyDescent="0.3">
      <c r="B18" s="25"/>
      <c r="X18" s="25"/>
    </row>
    <row r="19" spans="2:24" x14ac:dyDescent="0.3">
      <c r="B19" s="25"/>
      <c r="X19" s="25"/>
    </row>
    <row r="20" spans="2:24" x14ac:dyDescent="0.3">
      <c r="B20" s="25"/>
      <c r="X20" s="25"/>
    </row>
    <row r="21" spans="2:24" x14ac:dyDescent="0.3">
      <c r="B21" s="25"/>
      <c r="X21" s="25"/>
    </row>
    <row r="22" spans="2:24" x14ac:dyDescent="0.3">
      <c r="B22" s="25"/>
      <c r="X22" s="25"/>
    </row>
    <row r="23" spans="2:24" x14ac:dyDescent="0.3">
      <c r="B23" s="25"/>
      <c r="X23" s="25"/>
    </row>
    <row r="24" spans="2:24" x14ac:dyDescent="0.3">
      <c r="B24" s="25"/>
      <c r="X24" s="25"/>
    </row>
    <row r="25" spans="2:24" x14ac:dyDescent="0.3">
      <c r="B25" s="25"/>
      <c r="X25" s="25"/>
    </row>
    <row r="26" spans="2:24" x14ac:dyDescent="0.3">
      <c r="B26" s="25"/>
      <c r="X26" s="25"/>
    </row>
    <row r="27" spans="2:24" x14ac:dyDescent="0.3">
      <c r="B27" s="25"/>
      <c r="X27" s="25"/>
    </row>
    <row r="28" spans="2:24" x14ac:dyDescent="0.3">
      <c r="B28" s="25"/>
      <c r="X28" s="25"/>
    </row>
    <row r="29" spans="2:24" x14ac:dyDescent="0.3">
      <c r="B29" s="25"/>
      <c r="X29" s="25"/>
    </row>
    <row r="30" spans="2:24" ht="15.6" x14ac:dyDescent="0.3">
      <c r="B30" s="25"/>
      <c r="J30" s="117" t="s">
        <v>143</v>
      </c>
      <c r="K30" s="117"/>
      <c r="L30" s="117"/>
      <c r="M30" s="117"/>
      <c r="N30" s="117"/>
      <c r="O30" s="117"/>
      <c r="X30" s="25"/>
    </row>
    <row r="31" spans="2:24" x14ac:dyDescent="0.3">
      <c r="B31" s="25"/>
      <c r="X31" s="25"/>
    </row>
    <row r="32" spans="2:24" x14ac:dyDescent="0.3">
      <c r="B32" s="25"/>
      <c r="X32" s="25"/>
    </row>
    <row r="33" spans="2:24" ht="22.5" customHeight="1" x14ac:dyDescent="0.3">
      <c r="B33" s="2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7"/>
    </row>
  </sheetData>
  <sheetProtection algorithmName="SHA-512" hashValue="GDw7H0LF8zA6lNsiqO4XQ6E9W738ov0ZdSFofx6tIbkyrSXvEApGJWWIqX1D9jOvAj3SwaruMeoM0rW/zgQPZw==" saltValue="ahjIVMDXPBzcfhoORYxCsg==" spinCount="100000" sheet="1" objects="1" scenarios="1" selectLockedCells="1"/>
  <mergeCells count="1">
    <mergeCell ref="J30:O30"/>
  </mergeCells>
  <pageMargins left="0.511811024" right="0.511811024" top="0.78740157499999996" bottom="0.78740157499999996" header="0.31496062000000002" footer="0.31496062000000002"/>
  <pageSetup paperSize="9" scale="66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Q76"/>
  <sheetViews>
    <sheetView showGridLines="0" topLeftCell="A14" zoomScale="70" zoomScaleNormal="70" workbookViewId="0">
      <selection activeCell="H7" sqref="H7"/>
    </sheetView>
  </sheetViews>
  <sheetFormatPr defaultRowHeight="14.4" x14ac:dyDescent="0.3"/>
  <cols>
    <col min="1" max="1" width="2.88671875" customWidth="1"/>
    <col min="2" max="2" width="4.33203125" customWidth="1"/>
    <col min="5" max="5" width="32" customWidth="1"/>
    <col min="6" max="6" width="58.109375" customWidth="1"/>
    <col min="7" max="7" width="9.33203125" customWidth="1"/>
    <col min="8" max="12" width="20.6640625" customWidth="1"/>
    <col min="13" max="13" width="4.33203125" customWidth="1"/>
    <col min="14" max="14" width="10" customWidth="1"/>
  </cols>
  <sheetData>
    <row r="2" spans="2:17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7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2:17" ht="22.5" customHeight="1" x14ac:dyDescent="0.4">
      <c r="B4" s="1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0"/>
    </row>
    <row r="5" spans="2:17" ht="34.799999999999997" x14ac:dyDescent="0.3">
      <c r="B5" s="15"/>
      <c r="C5" s="153" t="s">
        <v>0</v>
      </c>
      <c r="D5" s="154"/>
      <c r="E5" s="155"/>
      <c r="F5" s="159" t="s">
        <v>1</v>
      </c>
      <c r="G5" s="159" t="s">
        <v>75</v>
      </c>
      <c r="H5" s="46" t="s">
        <v>68</v>
      </c>
      <c r="I5" s="46" t="s">
        <v>69</v>
      </c>
      <c r="J5" s="46" t="s">
        <v>70</v>
      </c>
      <c r="K5" s="46" t="s">
        <v>71</v>
      </c>
      <c r="L5" s="46" t="s">
        <v>72</v>
      </c>
      <c r="M5" s="57"/>
      <c r="N5" s="120" t="s">
        <v>76</v>
      </c>
      <c r="O5" s="2"/>
      <c r="P5" s="2"/>
      <c r="Q5" s="2"/>
    </row>
    <row r="6" spans="2:17" s="7" customFormat="1" ht="15" customHeight="1" x14ac:dyDescent="0.3">
      <c r="B6" s="16"/>
      <c r="C6" s="156"/>
      <c r="D6" s="157"/>
      <c r="E6" s="158"/>
      <c r="F6" s="160"/>
      <c r="G6" s="160"/>
      <c r="H6" s="8">
        <v>1</v>
      </c>
      <c r="I6" s="8">
        <v>2</v>
      </c>
      <c r="J6" s="8">
        <v>3</v>
      </c>
      <c r="K6" s="8">
        <v>4</v>
      </c>
      <c r="L6" s="8">
        <v>5</v>
      </c>
      <c r="M6" s="58"/>
      <c r="N6" s="120"/>
    </row>
    <row r="7" spans="2:17" ht="44.25" customHeight="1" x14ac:dyDescent="0.3">
      <c r="B7" s="15"/>
      <c r="C7" s="152" t="s">
        <v>7</v>
      </c>
      <c r="D7" s="152"/>
      <c r="E7" s="152"/>
      <c r="F7" s="1" t="s">
        <v>35</v>
      </c>
      <c r="G7" s="59">
        <v>1</v>
      </c>
      <c r="H7" s="115"/>
      <c r="I7" s="115"/>
      <c r="J7" s="115"/>
      <c r="K7" s="115"/>
      <c r="L7" s="115"/>
      <c r="M7" s="62">
        <f t="shared" ref="M7" si="0">5-COUNTBLANK(H7:L7)</f>
        <v>0</v>
      </c>
      <c r="N7" s="73">
        <f>SUM(H7:L7)*G7</f>
        <v>0</v>
      </c>
    </row>
    <row r="8" spans="2:17" ht="53.25" customHeight="1" x14ac:dyDescent="0.3">
      <c r="B8" s="15"/>
      <c r="C8" s="152"/>
      <c r="D8" s="152"/>
      <c r="E8" s="152"/>
      <c r="F8" s="1" t="s">
        <v>36</v>
      </c>
      <c r="G8" s="59">
        <v>1</v>
      </c>
      <c r="H8" s="115"/>
      <c r="I8" s="115"/>
      <c r="J8" s="115"/>
      <c r="K8" s="115"/>
      <c r="L8" s="115"/>
      <c r="M8" s="62">
        <f t="shared" ref="M8:M15" si="1">5-COUNTBLANK(H8:L8)</f>
        <v>0</v>
      </c>
      <c r="N8" s="73">
        <f t="shared" ref="N8:N15" si="2">SUM(H8:L8)*G8</f>
        <v>0</v>
      </c>
    </row>
    <row r="9" spans="2:17" ht="41.25" customHeight="1" x14ac:dyDescent="0.3">
      <c r="B9" s="15"/>
      <c r="C9" s="152"/>
      <c r="D9" s="152"/>
      <c r="E9" s="152"/>
      <c r="F9" s="1" t="s">
        <v>34</v>
      </c>
      <c r="G9" s="59">
        <v>1</v>
      </c>
      <c r="H9" s="115"/>
      <c r="I9" s="115"/>
      <c r="J9" s="115"/>
      <c r="K9" s="115"/>
      <c r="L9" s="115"/>
      <c r="M9" s="62">
        <f t="shared" si="1"/>
        <v>0</v>
      </c>
      <c r="N9" s="73">
        <f t="shared" si="2"/>
        <v>0</v>
      </c>
    </row>
    <row r="10" spans="2:17" ht="45" customHeight="1" x14ac:dyDescent="0.3">
      <c r="B10" s="15"/>
      <c r="C10" s="152"/>
      <c r="D10" s="152"/>
      <c r="E10" s="152"/>
      <c r="F10" s="1" t="s">
        <v>158</v>
      </c>
      <c r="G10" s="59">
        <v>1</v>
      </c>
      <c r="H10" s="115"/>
      <c r="I10" s="115"/>
      <c r="J10" s="115"/>
      <c r="K10" s="115"/>
      <c r="L10" s="115"/>
      <c r="M10" s="62">
        <f t="shared" si="1"/>
        <v>0</v>
      </c>
      <c r="N10" s="73">
        <f t="shared" si="2"/>
        <v>0</v>
      </c>
    </row>
    <row r="11" spans="2:17" ht="47.25" customHeight="1" x14ac:dyDescent="0.3">
      <c r="B11" s="15"/>
      <c r="C11" s="152"/>
      <c r="D11" s="152"/>
      <c r="E11" s="152"/>
      <c r="F11" s="1" t="s">
        <v>44</v>
      </c>
      <c r="G11" s="59">
        <v>1</v>
      </c>
      <c r="H11" s="115"/>
      <c r="I11" s="115"/>
      <c r="J11" s="115"/>
      <c r="K11" s="115"/>
      <c r="L11" s="115"/>
      <c r="M11" s="62">
        <f t="shared" si="1"/>
        <v>0</v>
      </c>
      <c r="N11" s="73">
        <f t="shared" si="2"/>
        <v>0</v>
      </c>
    </row>
    <row r="12" spans="2:17" ht="39.75" customHeight="1" x14ac:dyDescent="0.3">
      <c r="B12" s="15"/>
      <c r="C12" s="152"/>
      <c r="D12" s="152"/>
      <c r="E12" s="152"/>
      <c r="F12" s="1" t="s">
        <v>45</v>
      </c>
      <c r="G12" s="59">
        <v>0.2</v>
      </c>
      <c r="H12" s="115"/>
      <c r="I12" s="115"/>
      <c r="J12" s="115"/>
      <c r="K12" s="115"/>
      <c r="L12" s="115"/>
      <c r="M12" s="62">
        <f t="shared" si="1"/>
        <v>0</v>
      </c>
      <c r="N12" s="73">
        <f t="shared" si="2"/>
        <v>0</v>
      </c>
    </row>
    <row r="13" spans="2:17" ht="44.25" customHeight="1" x14ac:dyDescent="0.3">
      <c r="B13" s="15"/>
      <c r="C13" s="152"/>
      <c r="D13" s="152"/>
      <c r="E13" s="152"/>
      <c r="F13" s="1" t="s">
        <v>46</v>
      </c>
      <c r="G13" s="59">
        <v>0.8</v>
      </c>
      <c r="H13" s="115"/>
      <c r="I13" s="115"/>
      <c r="J13" s="115"/>
      <c r="K13" s="115"/>
      <c r="L13" s="115"/>
      <c r="M13" s="62">
        <f t="shared" si="1"/>
        <v>0</v>
      </c>
      <c r="N13" s="73">
        <f t="shared" si="2"/>
        <v>0</v>
      </c>
    </row>
    <row r="14" spans="2:17" ht="51.75" customHeight="1" x14ac:dyDescent="0.3">
      <c r="B14" s="15"/>
      <c r="C14" s="152"/>
      <c r="D14" s="152"/>
      <c r="E14" s="152"/>
      <c r="F14" s="1" t="s">
        <v>160</v>
      </c>
      <c r="G14" s="59">
        <v>0.2</v>
      </c>
      <c r="H14" s="115"/>
      <c r="I14" s="115"/>
      <c r="J14" s="115"/>
      <c r="K14" s="115"/>
      <c r="L14" s="115"/>
      <c r="M14" s="62">
        <f t="shared" si="1"/>
        <v>0</v>
      </c>
      <c r="N14" s="73">
        <f t="shared" si="2"/>
        <v>0</v>
      </c>
    </row>
    <row r="15" spans="2:17" ht="29.25" customHeight="1" x14ac:dyDescent="0.3">
      <c r="B15" s="15"/>
      <c r="C15" s="152"/>
      <c r="D15" s="152"/>
      <c r="E15" s="152"/>
      <c r="F15" s="1" t="s">
        <v>161</v>
      </c>
      <c r="G15" s="59">
        <v>0.6</v>
      </c>
      <c r="H15" s="115"/>
      <c r="I15" s="115"/>
      <c r="J15" s="115"/>
      <c r="K15" s="115"/>
      <c r="L15" s="116"/>
      <c r="M15" s="62">
        <f t="shared" si="1"/>
        <v>0</v>
      </c>
      <c r="N15" s="73">
        <f t="shared" si="2"/>
        <v>0</v>
      </c>
    </row>
    <row r="16" spans="2:17" ht="22.5" customHeight="1" x14ac:dyDescent="0.3">
      <c r="B16" s="17"/>
      <c r="C16" s="13"/>
      <c r="D16" s="13"/>
      <c r="E16" s="75">
        <f>N16/G16</f>
        <v>0</v>
      </c>
      <c r="F16" s="13"/>
      <c r="G16" s="60">
        <f>SUM(G7:G15)</f>
        <v>6.8</v>
      </c>
      <c r="H16" s="13"/>
      <c r="I16" s="13"/>
      <c r="J16" s="13"/>
      <c r="K16" s="13"/>
      <c r="L16" s="151" t="s">
        <v>77</v>
      </c>
      <c r="M16" s="151"/>
      <c r="N16" s="74">
        <f>SUM(N7:N15)</f>
        <v>0</v>
      </c>
    </row>
    <row r="17" spans="3:12" ht="15.75" customHeight="1" x14ac:dyDescent="0.3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3:12" ht="15.75" customHeight="1" x14ac:dyDescent="0.3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3:12" ht="17.25" customHeight="1" x14ac:dyDescent="0.3">
      <c r="C19" s="9"/>
      <c r="D19" s="69" t="s">
        <v>82</v>
      </c>
      <c r="E19" s="70">
        <f>E16/5</f>
        <v>0</v>
      </c>
      <c r="F19" s="9"/>
      <c r="G19" s="9"/>
      <c r="H19" s="9"/>
      <c r="I19" s="9"/>
      <c r="J19" s="9"/>
      <c r="K19" s="9"/>
      <c r="L19" s="9"/>
    </row>
    <row r="20" spans="3:12" ht="15.75" customHeight="1" x14ac:dyDescent="0.3">
      <c r="C20" s="9"/>
      <c r="D20" s="71"/>
      <c r="E20" s="72" t="str">
        <f>IF(E19&lt;=20%,"NÍVEL 1",IF(E19&lt;=40%,"NÍVEL 2",IF(E19&lt;=60%,"NÍVEL 3",IF(E19&lt;=80%,"NÍVEL 4","NÍVEL 5"))))</f>
        <v>NÍVEL 1</v>
      </c>
      <c r="F20" s="9"/>
      <c r="G20" s="9"/>
      <c r="H20" s="9"/>
      <c r="I20" s="9"/>
      <c r="J20" s="9"/>
      <c r="K20" s="9"/>
      <c r="L20" s="9"/>
    </row>
    <row r="21" spans="3:12" ht="15.75" customHeight="1" x14ac:dyDescent="0.3"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3:12" ht="15.75" customHeight="1" x14ac:dyDescent="0.3"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3:12" ht="15.75" customHeight="1" x14ac:dyDescent="0.3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3:12" ht="15.75" customHeigh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3:12" ht="15.75" customHeight="1" x14ac:dyDescent="0.3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3:12" ht="15.75" customHeight="1" x14ac:dyDescent="0.3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3:12" ht="15.75" customHeight="1" x14ac:dyDescent="0.3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3:12" ht="15.75" customHeight="1" x14ac:dyDescent="0.3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3:12" ht="15.75" customHeigh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3:12" ht="15" x14ac:dyDescent="0.3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" x14ac:dyDescent="0.3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3:12" ht="15.75" customHeight="1" x14ac:dyDescent="0.3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5.75" customHeight="1" x14ac:dyDescent="0.3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5.75" customHeight="1" x14ac:dyDescent="0.3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5.75" customHeigh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5.75" customHeigh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44.25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44.25" customHeight="1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15.7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54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15.75" customHeight="1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15.75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5.7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.7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.75" customHeight="1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.75" customHeight="1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15.7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15.7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15.75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5.75" customHeight="1" x14ac:dyDescent="0.3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5.75" customHeight="1" x14ac:dyDescent="0.3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5.75" customHeight="1" x14ac:dyDescent="0.3">
      <c r="C76" s="9"/>
      <c r="D76" s="9"/>
      <c r="E76" s="9"/>
      <c r="F76" s="9"/>
      <c r="G76" s="9"/>
      <c r="H76" s="9"/>
      <c r="I76" s="9"/>
      <c r="J76" s="9"/>
      <c r="K76" s="9"/>
      <c r="L76" s="9"/>
    </row>
  </sheetData>
  <sheetProtection algorithmName="SHA-512" hashValue="m1mfFkrlTs79W+HXg2doU24J4W8KWzGBgb8nfHTRx8NG/p5pOKd4H/cSZKCv/WkFZF6IAlY9jFI7tuIBKiY5Hg==" saltValue="SiVKioXKyDS6kaEZssztqg==" spinCount="100000" sheet="1" objects="1" scenarios="1" selectLockedCells="1"/>
  <mergeCells count="8">
    <mergeCell ref="N5:N6"/>
    <mergeCell ref="L16:M16"/>
    <mergeCell ref="G5:G6"/>
    <mergeCell ref="C7:E15"/>
    <mergeCell ref="C3:L3"/>
    <mergeCell ref="C4:L4"/>
    <mergeCell ref="C5:E6"/>
    <mergeCell ref="F5:F6"/>
  </mergeCells>
  <conditionalFormatting sqref="E20">
    <cfRule type="containsText" dxfId="14" priority="1" operator="containsText" text="NÍVEL 5">
      <formula>NOT(ISERROR(SEARCH("NÍVEL 5",E20)))</formula>
    </cfRule>
    <cfRule type="containsText" dxfId="13" priority="2" operator="containsText" text="NÍVEL 4">
      <formula>NOT(ISERROR(SEARCH("NÍVEL 4",E20)))</formula>
    </cfRule>
    <cfRule type="containsText" dxfId="12" priority="3" operator="containsText" text="NÍVEL 3">
      <formula>NOT(ISERROR(SEARCH("NÍVEL 3",E20)))</formula>
    </cfRule>
    <cfRule type="containsText" dxfId="11" priority="4" operator="containsText" text="NÍVEL 2">
      <formula>NOT(ISERROR(SEARCH("NÍVEL 2",E20)))</formula>
    </cfRule>
    <cfRule type="containsText" dxfId="10" priority="5" operator="containsText" text="NÍVEL 1">
      <formula>NOT(ISERROR(SEARCH("NÍVEL 1",E20)))</formula>
    </cfRule>
  </conditionalFormatting>
  <dataValidations count="1">
    <dataValidation type="custom" allowBlank="1" showInputMessage="1" showErrorMessage="1" errorTitle="Seleção de opções" error="Por favor, preencha apenas com o número indicado na coluna superior." promptTitle="Preenchimento" prompt="Por favor, preencha apenas um valor nesta linha." sqref="H7:L15" xr:uid="{00000000-0002-0000-0900-000000000000}">
      <formula1>AND($M7&lt;=1,H7=H$6)</formula1>
    </dataValidation>
  </dataValidations>
  <pageMargins left="0.511811024" right="0.511811024" top="0.78740157499999996" bottom="0.78740157499999996" header="0.31496062000000002" footer="0.31496062000000002"/>
  <pageSetup paperSize="9" scale="53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Q73"/>
  <sheetViews>
    <sheetView showGridLines="0" zoomScale="70" zoomScaleNormal="70" workbookViewId="0">
      <selection activeCell="H7" sqref="H7"/>
    </sheetView>
  </sheetViews>
  <sheetFormatPr defaultRowHeight="14.4" x14ac:dyDescent="0.3"/>
  <cols>
    <col min="1" max="1" width="2.88671875" customWidth="1"/>
    <col min="2" max="2" width="4.33203125" customWidth="1"/>
    <col min="5" max="5" width="32" customWidth="1"/>
    <col min="6" max="6" width="58.109375" customWidth="1"/>
    <col min="7" max="7" width="9.44140625" customWidth="1"/>
    <col min="8" max="12" width="20.6640625" customWidth="1"/>
    <col min="13" max="13" width="4.33203125" customWidth="1"/>
    <col min="14" max="14" width="10" customWidth="1"/>
  </cols>
  <sheetData>
    <row r="2" spans="2:17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7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2:17" ht="22.5" customHeight="1" x14ac:dyDescent="0.4">
      <c r="B4" s="1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0"/>
    </row>
    <row r="5" spans="2:17" ht="34.799999999999997" x14ac:dyDescent="0.3">
      <c r="B5" s="15"/>
      <c r="C5" s="153" t="s">
        <v>0</v>
      </c>
      <c r="D5" s="154"/>
      <c r="E5" s="155"/>
      <c r="F5" s="159" t="s">
        <v>1</v>
      </c>
      <c r="G5" s="159" t="s">
        <v>75</v>
      </c>
      <c r="H5" s="46" t="s">
        <v>68</v>
      </c>
      <c r="I5" s="46" t="s">
        <v>69</v>
      </c>
      <c r="J5" s="46" t="s">
        <v>70</v>
      </c>
      <c r="K5" s="46" t="s">
        <v>71</v>
      </c>
      <c r="L5" s="46" t="s">
        <v>72</v>
      </c>
      <c r="M5" s="57"/>
      <c r="N5" s="161" t="s">
        <v>76</v>
      </c>
      <c r="O5" s="2"/>
      <c r="P5" s="2"/>
      <c r="Q5" s="2"/>
    </row>
    <row r="6" spans="2:17" s="7" customFormat="1" ht="21.75" customHeight="1" x14ac:dyDescent="0.3">
      <c r="B6" s="16"/>
      <c r="C6" s="156"/>
      <c r="D6" s="157"/>
      <c r="E6" s="158"/>
      <c r="F6" s="160"/>
      <c r="G6" s="160"/>
      <c r="H6" s="8">
        <v>1</v>
      </c>
      <c r="I6" s="8">
        <v>2</v>
      </c>
      <c r="J6" s="8">
        <v>3</v>
      </c>
      <c r="K6" s="8">
        <v>4</v>
      </c>
      <c r="L6" s="8">
        <v>5</v>
      </c>
      <c r="M6" s="58"/>
      <c r="N6" s="162"/>
    </row>
    <row r="7" spans="2:17" ht="32.25" customHeight="1" x14ac:dyDescent="0.3">
      <c r="B7" s="15"/>
      <c r="C7" s="152" t="s">
        <v>8</v>
      </c>
      <c r="D7" s="152"/>
      <c r="E7" s="152"/>
      <c r="F7" s="1" t="s">
        <v>47</v>
      </c>
      <c r="G7" s="55">
        <v>0.8</v>
      </c>
      <c r="H7" s="115"/>
      <c r="I7" s="115"/>
      <c r="J7" s="115"/>
      <c r="K7" s="115"/>
      <c r="L7" s="115"/>
      <c r="M7" s="62">
        <f t="shared" ref="M7:M12" si="0">5-COUNTBLANK(H7:L7)</f>
        <v>0</v>
      </c>
      <c r="N7" s="73">
        <f>SUM(H7:L7)*G7</f>
        <v>0</v>
      </c>
    </row>
    <row r="8" spans="2:17" ht="40.5" customHeight="1" x14ac:dyDescent="0.3">
      <c r="B8" s="15"/>
      <c r="C8" s="152"/>
      <c r="D8" s="152"/>
      <c r="E8" s="152"/>
      <c r="F8" s="1" t="s">
        <v>159</v>
      </c>
      <c r="G8" s="55">
        <v>0.8</v>
      </c>
      <c r="H8" s="115"/>
      <c r="I8" s="115"/>
      <c r="J8" s="115"/>
      <c r="K8" s="115"/>
      <c r="L8" s="115"/>
      <c r="M8" s="62">
        <f t="shared" si="0"/>
        <v>0</v>
      </c>
      <c r="N8" s="73">
        <f t="shared" ref="N8:N12" si="1">SUM(H8:L8)*G8</f>
        <v>0</v>
      </c>
    </row>
    <row r="9" spans="2:17" ht="38.25" customHeight="1" x14ac:dyDescent="0.3">
      <c r="B9" s="15"/>
      <c r="C9" s="152"/>
      <c r="D9" s="152"/>
      <c r="E9" s="152"/>
      <c r="F9" s="1" t="s">
        <v>50</v>
      </c>
      <c r="G9" s="55">
        <v>0.2</v>
      </c>
      <c r="H9" s="115"/>
      <c r="I9" s="115"/>
      <c r="J9" s="115"/>
      <c r="K9" s="115"/>
      <c r="L9" s="115"/>
      <c r="M9" s="62">
        <f t="shared" si="0"/>
        <v>0</v>
      </c>
      <c r="N9" s="73">
        <f t="shared" si="1"/>
        <v>0</v>
      </c>
    </row>
    <row r="10" spans="2:17" ht="39.75" customHeight="1" x14ac:dyDescent="0.3">
      <c r="B10" s="15"/>
      <c r="C10" s="152"/>
      <c r="D10" s="152"/>
      <c r="E10" s="152"/>
      <c r="F10" s="1" t="s">
        <v>48</v>
      </c>
      <c r="G10" s="59">
        <v>1</v>
      </c>
      <c r="H10" s="115"/>
      <c r="I10" s="115"/>
      <c r="J10" s="115"/>
      <c r="K10" s="115"/>
      <c r="L10" s="115"/>
      <c r="M10" s="62">
        <f t="shared" si="0"/>
        <v>0</v>
      </c>
      <c r="N10" s="73">
        <f t="shared" si="1"/>
        <v>0</v>
      </c>
    </row>
    <row r="11" spans="2:17" ht="41.25" customHeight="1" x14ac:dyDescent="0.3">
      <c r="B11" s="15"/>
      <c r="C11" s="152"/>
      <c r="D11" s="152"/>
      <c r="E11" s="152"/>
      <c r="F11" s="1" t="s">
        <v>49</v>
      </c>
      <c r="G11" s="55">
        <v>0.2</v>
      </c>
      <c r="H11" s="115"/>
      <c r="I11" s="115"/>
      <c r="J11" s="115"/>
      <c r="K11" s="115"/>
      <c r="L11" s="115"/>
      <c r="M11" s="62">
        <f t="shared" si="0"/>
        <v>0</v>
      </c>
      <c r="N11" s="73">
        <f t="shared" si="1"/>
        <v>0</v>
      </c>
    </row>
    <row r="12" spans="2:17" ht="45" x14ac:dyDescent="0.3">
      <c r="B12" s="15"/>
      <c r="C12" s="152"/>
      <c r="D12" s="152"/>
      <c r="E12" s="152"/>
      <c r="F12" s="1" t="s">
        <v>51</v>
      </c>
      <c r="G12" s="55">
        <v>0.2</v>
      </c>
      <c r="H12" s="115"/>
      <c r="I12" s="115"/>
      <c r="J12" s="115"/>
      <c r="K12" s="115"/>
      <c r="L12" s="116"/>
      <c r="M12" s="62">
        <f t="shared" si="0"/>
        <v>0</v>
      </c>
      <c r="N12" s="73">
        <f t="shared" si="1"/>
        <v>0</v>
      </c>
    </row>
    <row r="13" spans="2:17" ht="22.5" customHeight="1" x14ac:dyDescent="0.3">
      <c r="B13" s="17"/>
      <c r="C13" s="13"/>
      <c r="D13" s="13"/>
      <c r="E13" s="56">
        <f>N13/G13</f>
        <v>0</v>
      </c>
      <c r="F13" s="13"/>
      <c r="G13" s="60">
        <f>SUM(G7:G12)</f>
        <v>3.2</v>
      </c>
      <c r="H13" s="13"/>
      <c r="I13" s="13"/>
      <c r="J13" s="13"/>
      <c r="K13" s="13"/>
      <c r="L13" s="151" t="s">
        <v>77</v>
      </c>
      <c r="M13" s="151"/>
      <c r="N13" s="74">
        <f>SUM(N7:N12)</f>
        <v>0</v>
      </c>
    </row>
    <row r="14" spans="2:17" ht="15.75" customHeight="1" x14ac:dyDescent="0.3"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7" ht="15.75" customHeight="1" x14ac:dyDescent="0.3"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7" ht="15.75" customHeight="1" x14ac:dyDescent="0.3">
      <c r="C16" s="9"/>
      <c r="D16" s="69" t="s">
        <v>78</v>
      </c>
      <c r="E16" s="70">
        <f>E13/5</f>
        <v>0</v>
      </c>
      <c r="F16" s="9"/>
      <c r="G16" s="9"/>
      <c r="H16" s="61"/>
      <c r="I16" s="9"/>
      <c r="J16" s="9"/>
      <c r="K16" s="9"/>
      <c r="L16" s="9"/>
    </row>
    <row r="17" spans="3:12" ht="15.75" customHeight="1" x14ac:dyDescent="0.3">
      <c r="C17" s="9"/>
      <c r="D17" s="71"/>
      <c r="E17" s="72" t="str">
        <f>IF(E16&lt;=20%,"NÍVEL 1",IF(E16&lt;=40%,"NÍVEL 2",IF(E16&lt;=60%,"NÍVEL 3",IF(E16&lt;=80%,"NÍVEL 4","NÍVEL 5"))))</f>
        <v>NÍVEL 1</v>
      </c>
      <c r="F17" s="9"/>
      <c r="G17" s="9"/>
      <c r="H17" s="9"/>
      <c r="I17" s="9"/>
      <c r="J17" s="9"/>
      <c r="K17" s="9"/>
      <c r="L17" s="9"/>
    </row>
    <row r="18" spans="3:12" ht="15.75" customHeight="1" x14ac:dyDescent="0.3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3:12" ht="15.75" customHeight="1" x14ac:dyDescent="0.3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3:12" ht="15.75" customHeight="1" x14ac:dyDescent="0.3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3:12" ht="15.75" customHeight="1" x14ac:dyDescent="0.3"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3:12" ht="15.75" customHeight="1" x14ac:dyDescent="0.3"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3:12" ht="15.75" customHeight="1" x14ac:dyDescent="0.3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3:12" ht="15.75" customHeigh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3:12" ht="15.75" customHeight="1" x14ac:dyDescent="0.3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3:12" ht="15.75" customHeight="1" x14ac:dyDescent="0.3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3:12" ht="15" x14ac:dyDescent="0.3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3:12" ht="15" x14ac:dyDescent="0.3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3:12" ht="15.75" customHeigh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3:12" ht="15.75" customHeight="1" x14ac:dyDescent="0.3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 x14ac:dyDescent="0.3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3:12" ht="15.75" customHeight="1" x14ac:dyDescent="0.3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5.75" customHeight="1" x14ac:dyDescent="0.3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44.25" customHeight="1" x14ac:dyDescent="0.3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44.25" customHeigh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5.75" customHeigh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54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15.75" customHeight="1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15.7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15.75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15.75" customHeight="1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15.75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5.7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.7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.75" customHeight="1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.75" customHeight="1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15.7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15.7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15.75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</sheetData>
  <sheetProtection algorithmName="SHA-512" hashValue="vTS2wNiGnk6eTxXU0l/hYNA/7VsgJuj2dO5rXP0yb2E6daualvT6Amj144ymORxtNArrGtHm0E8lvvqdJgkBtA==" saltValue="L1ABUgM+TNRN3LPa2TboYw==" spinCount="100000" sheet="1" objects="1" scenarios="1" selectLockedCells="1"/>
  <mergeCells count="8">
    <mergeCell ref="N5:N6"/>
    <mergeCell ref="L13:M13"/>
    <mergeCell ref="G5:G6"/>
    <mergeCell ref="C7:E12"/>
    <mergeCell ref="C3:L3"/>
    <mergeCell ref="C4:L4"/>
    <mergeCell ref="C5:E6"/>
    <mergeCell ref="F5:F6"/>
  </mergeCells>
  <conditionalFormatting sqref="E17">
    <cfRule type="containsText" dxfId="9" priority="1" operator="containsText" text="NÍVEL 5">
      <formula>NOT(ISERROR(SEARCH("NÍVEL 5",E17)))</formula>
    </cfRule>
    <cfRule type="containsText" dxfId="8" priority="2" operator="containsText" text="NÍVEL 4">
      <formula>NOT(ISERROR(SEARCH("NÍVEL 4",E17)))</formula>
    </cfRule>
    <cfRule type="containsText" dxfId="7" priority="3" operator="containsText" text="NÍVEL 3">
      <formula>NOT(ISERROR(SEARCH("NÍVEL 3",E17)))</formula>
    </cfRule>
    <cfRule type="containsText" dxfId="6" priority="4" operator="containsText" text="NÍVEL 2">
      <formula>NOT(ISERROR(SEARCH("NÍVEL 2",E17)))</formula>
    </cfRule>
    <cfRule type="containsText" dxfId="5" priority="5" operator="containsText" text="NÍVEL 1">
      <formula>NOT(ISERROR(SEARCH("NÍVEL 1",E17)))</formula>
    </cfRule>
  </conditionalFormatting>
  <dataValidations count="1">
    <dataValidation type="custom" allowBlank="1" showInputMessage="1" showErrorMessage="1" errorTitle="Seleção de opções" error="Por favor, preencha apenas com o número indicado na coluna superior." promptTitle="Preenchimento" prompt="Por favor, preencha apenas um valor nesta linha." sqref="H7:L12" xr:uid="{00000000-0002-0000-0A00-000000000000}">
      <formula1>AND($M7&lt;=1,H7=H$6)</formula1>
    </dataValidation>
  </dataValidations>
  <pageMargins left="0.511811024" right="0.511811024" top="0.78740157499999996" bottom="0.78740157499999996" header="0.31496062000000002" footer="0.31496062000000002"/>
  <pageSetup paperSize="9" scale="53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S49"/>
  <sheetViews>
    <sheetView showGridLines="0" topLeftCell="A14" zoomScale="90" zoomScaleNormal="90" workbookViewId="0"/>
  </sheetViews>
  <sheetFormatPr defaultRowHeight="14.4" x14ac:dyDescent="0.3"/>
  <cols>
    <col min="2" max="2" width="4.33203125" customWidth="1"/>
    <col min="3" max="3" width="8.44140625" customWidth="1"/>
    <col min="5" max="5" width="9.109375" customWidth="1"/>
    <col min="12" max="13" width="9.109375" customWidth="1"/>
    <col min="19" max="19" width="4.33203125" customWidth="1"/>
  </cols>
  <sheetData>
    <row r="2" spans="2:19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2"/>
      <c r="O2" s="102"/>
      <c r="P2" s="102"/>
      <c r="Q2" s="102"/>
      <c r="R2" s="102"/>
      <c r="S2" s="28"/>
    </row>
    <row r="3" spans="2:19" ht="15.6" x14ac:dyDescent="0.3">
      <c r="B3" s="15"/>
      <c r="C3" s="205" t="str">
        <f>UPPER("Sistemática de Mensuração do Grau de Maturidade do Processo de Compras na Construção Civil")</f>
        <v>SISTEMÁTICA DE MENSURAÇÃO DO GRAU DE MATURIDADE DO PROCESSO DE COMPRAS NA CONSTRUÇÃO CIVIL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103"/>
    </row>
    <row r="4" spans="2:19" ht="22.5" customHeight="1" x14ac:dyDescent="0.4">
      <c r="B4" s="1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81"/>
      <c r="N4" s="82"/>
      <c r="O4" s="82"/>
      <c r="P4" s="82"/>
      <c r="Q4" s="82"/>
      <c r="R4" s="82"/>
      <c r="S4" s="103"/>
    </row>
    <row r="5" spans="2:19" ht="15.6" x14ac:dyDescent="0.3">
      <c r="B5" s="100"/>
      <c r="C5" s="172" t="s">
        <v>98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173"/>
      <c r="S5" s="103"/>
    </row>
    <row r="6" spans="2:19" x14ac:dyDescent="0.3">
      <c r="B6" s="101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104"/>
    </row>
    <row r="7" spans="2:19" x14ac:dyDescent="0.3">
      <c r="B7" s="100"/>
      <c r="C7" s="209" t="s">
        <v>99</v>
      </c>
      <c r="D7" s="209"/>
      <c r="E7" s="209"/>
      <c r="F7" s="215" t="s">
        <v>57</v>
      </c>
      <c r="G7" s="216"/>
      <c r="H7" s="216"/>
      <c r="I7" s="216"/>
      <c r="J7" s="216"/>
      <c r="K7" s="216"/>
      <c r="L7" s="216"/>
      <c r="M7" s="216"/>
      <c r="N7" s="217"/>
      <c r="O7" s="210" t="s">
        <v>110</v>
      </c>
      <c r="P7" s="210"/>
      <c r="Q7" s="211" t="s">
        <v>80</v>
      </c>
      <c r="R7" s="212"/>
      <c r="S7" s="103"/>
    </row>
    <row r="8" spans="2:19" x14ac:dyDescent="0.3">
      <c r="B8" s="100"/>
      <c r="C8" s="209"/>
      <c r="D8" s="209"/>
      <c r="E8" s="209"/>
      <c r="F8" s="213"/>
      <c r="G8" s="218"/>
      <c r="H8" s="218"/>
      <c r="I8" s="218"/>
      <c r="J8" s="218"/>
      <c r="K8" s="218"/>
      <c r="L8" s="218"/>
      <c r="M8" s="218"/>
      <c r="N8" s="214"/>
      <c r="O8" s="210"/>
      <c r="P8" s="210"/>
      <c r="Q8" s="213"/>
      <c r="R8" s="214"/>
      <c r="S8" s="103"/>
    </row>
    <row r="9" spans="2:19" ht="15" x14ac:dyDescent="0.3">
      <c r="B9" s="100"/>
      <c r="C9" s="192" t="s">
        <v>101</v>
      </c>
      <c r="D9" s="193"/>
      <c r="E9" s="194"/>
      <c r="F9" s="195" t="s">
        <v>104</v>
      </c>
      <c r="G9" s="196"/>
      <c r="H9" s="196"/>
      <c r="I9" s="196"/>
      <c r="J9" s="196"/>
      <c r="K9" s="196"/>
      <c r="L9" s="196"/>
      <c r="M9" s="196"/>
      <c r="N9" s="197"/>
      <c r="O9" s="192">
        <v>7</v>
      </c>
      <c r="P9" s="194"/>
      <c r="Q9" s="198">
        <v>0.2</v>
      </c>
      <c r="R9" s="199"/>
      <c r="S9" s="103"/>
    </row>
    <row r="10" spans="2:19" ht="15" x14ac:dyDescent="0.3">
      <c r="B10" s="100"/>
      <c r="C10" s="200" t="s">
        <v>102</v>
      </c>
      <c r="D10" s="201"/>
      <c r="E10" s="202"/>
      <c r="F10" s="200" t="s">
        <v>103</v>
      </c>
      <c r="G10" s="201"/>
      <c r="H10" s="201"/>
      <c r="I10" s="201"/>
      <c r="J10" s="201"/>
      <c r="K10" s="201"/>
      <c r="L10" s="201"/>
      <c r="M10" s="201"/>
      <c r="N10" s="202"/>
      <c r="O10" s="200">
        <v>14</v>
      </c>
      <c r="P10" s="202"/>
      <c r="Q10" s="203">
        <v>0.4</v>
      </c>
      <c r="R10" s="204"/>
      <c r="S10" s="103"/>
    </row>
    <row r="11" spans="2:19" ht="27.75" customHeight="1" x14ac:dyDescent="0.3">
      <c r="B11" s="100"/>
      <c r="C11" s="181" t="s">
        <v>105</v>
      </c>
      <c r="D11" s="182"/>
      <c r="E11" s="183"/>
      <c r="F11" s="184" t="s">
        <v>106</v>
      </c>
      <c r="G11" s="185"/>
      <c r="H11" s="185"/>
      <c r="I11" s="185"/>
      <c r="J11" s="185"/>
      <c r="K11" s="185"/>
      <c r="L11" s="185"/>
      <c r="M11" s="185"/>
      <c r="N11" s="186"/>
      <c r="O11" s="181">
        <v>21</v>
      </c>
      <c r="P11" s="183"/>
      <c r="Q11" s="187">
        <v>0.6</v>
      </c>
      <c r="R11" s="183"/>
      <c r="S11" s="103"/>
    </row>
    <row r="12" spans="2:19" ht="15" x14ac:dyDescent="0.3">
      <c r="B12" s="100"/>
      <c r="C12" s="188" t="s">
        <v>79</v>
      </c>
      <c r="D12" s="189"/>
      <c r="E12" s="190"/>
      <c r="F12" s="188" t="s">
        <v>107</v>
      </c>
      <c r="G12" s="189"/>
      <c r="H12" s="189"/>
      <c r="I12" s="189"/>
      <c r="J12" s="189"/>
      <c r="K12" s="189"/>
      <c r="L12" s="189"/>
      <c r="M12" s="189"/>
      <c r="N12" s="190"/>
      <c r="O12" s="188">
        <v>28</v>
      </c>
      <c r="P12" s="190"/>
      <c r="Q12" s="191">
        <v>0.8</v>
      </c>
      <c r="R12" s="190"/>
      <c r="S12" s="103"/>
    </row>
    <row r="13" spans="2:19" ht="31.5" customHeight="1" x14ac:dyDescent="0.3">
      <c r="B13" s="100"/>
      <c r="C13" s="174" t="s">
        <v>108</v>
      </c>
      <c r="D13" s="175"/>
      <c r="E13" s="176"/>
      <c r="F13" s="177" t="s">
        <v>109</v>
      </c>
      <c r="G13" s="178"/>
      <c r="H13" s="178"/>
      <c r="I13" s="178"/>
      <c r="J13" s="178"/>
      <c r="K13" s="178"/>
      <c r="L13" s="178"/>
      <c r="M13" s="178"/>
      <c r="N13" s="179"/>
      <c r="O13" s="174">
        <v>35</v>
      </c>
      <c r="P13" s="176"/>
      <c r="Q13" s="180">
        <v>1</v>
      </c>
      <c r="R13" s="176"/>
      <c r="S13" s="103"/>
    </row>
    <row r="14" spans="2:19" x14ac:dyDescent="0.3">
      <c r="B14" s="10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103"/>
    </row>
    <row r="15" spans="2:19" ht="15.6" x14ac:dyDescent="0.3">
      <c r="B15" s="100"/>
      <c r="C15" s="80"/>
      <c r="D15" s="83"/>
      <c r="E15" s="83"/>
      <c r="F15" s="165" t="s">
        <v>111</v>
      </c>
      <c r="G15" s="165"/>
      <c r="H15" s="165"/>
      <c r="I15" s="165"/>
      <c r="J15" s="165"/>
      <c r="K15" s="165"/>
      <c r="L15" s="165"/>
      <c r="M15" s="165"/>
      <c r="N15" s="165"/>
      <c r="O15" s="165"/>
      <c r="P15" s="83"/>
      <c r="Q15" s="83"/>
      <c r="R15" s="83"/>
      <c r="S15" s="103"/>
    </row>
    <row r="16" spans="2:19" x14ac:dyDescent="0.3">
      <c r="B16" s="100"/>
      <c r="C16" s="80"/>
      <c r="D16" s="80"/>
      <c r="E16" s="80"/>
      <c r="F16" s="83"/>
      <c r="G16" s="83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103"/>
    </row>
    <row r="17" spans="2:19" ht="15.6" x14ac:dyDescent="0.3">
      <c r="B17" s="100"/>
      <c r="C17" s="80"/>
      <c r="D17" s="80"/>
      <c r="E17" s="80"/>
      <c r="F17" s="165" t="s">
        <v>0</v>
      </c>
      <c r="G17" s="165"/>
      <c r="H17" s="165"/>
      <c r="I17" s="165"/>
      <c r="J17" s="165" t="s">
        <v>100</v>
      </c>
      <c r="K17" s="165"/>
      <c r="L17" s="165" t="s">
        <v>112</v>
      </c>
      <c r="M17" s="165"/>
      <c r="N17" s="165" t="s">
        <v>81</v>
      </c>
      <c r="O17" s="165"/>
      <c r="P17" s="80"/>
      <c r="Q17" s="84"/>
      <c r="R17" s="80"/>
      <c r="S17" s="103"/>
    </row>
    <row r="18" spans="2:19" ht="15.6" x14ac:dyDescent="0.3">
      <c r="B18" s="100"/>
      <c r="C18" s="80"/>
      <c r="D18" s="80"/>
      <c r="E18" s="80"/>
      <c r="F18" s="169" t="s">
        <v>113</v>
      </c>
      <c r="G18" s="169"/>
      <c r="H18" s="169"/>
      <c r="I18" s="169"/>
      <c r="J18" s="170">
        <f>'Atributo 1'!E18</f>
        <v>0</v>
      </c>
      <c r="K18" s="168"/>
      <c r="L18" s="167">
        <f>'Atributo 1'!E21</f>
        <v>0</v>
      </c>
      <c r="M18" s="168"/>
      <c r="N18" s="171">
        <f>IF(L18&lt;=20%,1,IF(L18&lt;=40%,2,IF(L18&lt;=60%,3,IF(L18&lt;=80%,4,5))))</f>
        <v>1</v>
      </c>
      <c r="O18" s="168"/>
      <c r="P18" s="84"/>
      <c r="Q18" s="85"/>
      <c r="R18" s="80"/>
      <c r="S18" s="103"/>
    </row>
    <row r="19" spans="2:19" ht="15.6" x14ac:dyDescent="0.3">
      <c r="B19" s="100"/>
      <c r="C19" s="80"/>
      <c r="D19" s="80"/>
      <c r="E19" s="80"/>
      <c r="F19" s="169" t="s">
        <v>114</v>
      </c>
      <c r="G19" s="169"/>
      <c r="H19" s="169"/>
      <c r="I19" s="169"/>
      <c r="J19" s="170">
        <f>'Atributo 2'!E17</f>
        <v>0</v>
      </c>
      <c r="K19" s="168"/>
      <c r="L19" s="167">
        <f>'Atributo 2'!E20</f>
        <v>0</v>
      </c>
      <c r="M19" s="168"/>
      <c r="N19" s="171">
        <f t="shared" ref="N19:N25" si="0">IF(L19&lt;=20%,1,IF(L19&lt;=40%,2,IF(L19&lt;=60%,3,IF(L19&lt;=80%,4,5))))</f>
        <v>1</v>
      </c>
      <c r="O19" s="168"/>
      <c r="P19" s="84"/>
      <c r="Q19" s="85"/>
      <c r="R19" s="80"/>
      <c r="S19" s="103"/>
    </row>
    <row r="20" spans="2:19" ht="15.6" x14ac:dyDescent="0.3">
      <c r="B20" s="100"/>
      <c r="C20" s="80"/>
      <c r="D20" s="80"/>
      <c r="E20" s="80"/>
      <c r="F20" s="169" t="s">
        <v>115</v>
      </c>
      <c r="G20" s="169"/>
      <c r="H20" s="169"/>
      <c r="I20" s="169"/>
      <c r="J20" s="170">
        <f>'Atributo 3'!E27</f>
        <v>0</v>
      </c>
      <c r="K20" s="168"/>
      <c r="L20" s="167">
        <f>'Atributo 3'!E30</f>
        <v>0</v>
      </c>
      <c r="M20" s="168"/>
      <c r="N20" s="171">
        <f t="shared" si="0"/>
        <v>1</v>
      </c>
      <c r="O20" s="168"/>
      <c r="P20" s="84"/>
      <c r="Q20" s="85"/>
      <c r="R20" s="80"/>
      <c r="S20" s="103"/>
    </row>
    <row r="21" spans="2:19" ht="15.6" x14ac:dyDescent="0.3">
      <c r="B21" s="100"/>
      <c r="C21" s="80"/>
      <c r="D21" s="80"/>
      <c r="E21" s="80"/>
      <c r="F21" s="169" t="s">
        <v>116</v>
      </c>
      <c r="G21" s="169"/>
      <c r="H21" s="169"/>
      <c r="I21" s="169"/>
      <c r="J21" s="170">
        <f>'Atributo 4'!E17</f>
        <v>0</v>
      </c>
      <c r="K21" s="168"/>
      <c r="L21" s="167">
        <f>'Atributo 4'!E20</f>
        <v>0</v>
      </c>
      <c r="M21" s="168"/>
      <c r="N21" s="171">
        <f t="shared" si="0"/>
        <v>1</v>
      </c>
      <c r="O21" s="168"/>
      <c r="P21" s="84"/>
      <c r="Q21" s="85"/>
      <c r="R21" s="80"/>
      <c r="S21" s="103"/>
    </row>
    <row r="22" spans="2:19" ht="15.6" x14ac:dyDescent="0.3">
      <c r="B22" s="100"/>
      <c r="C22" s="80"/>
      <c r="D22" s="80"/>
      <c r="E22" s="80"/>
      <c r="F22" s="169" t="s">
        <v>117</v>
      </c>
      <c r="G22" s="169"/>
      <c r="H22" s="169"/>
      <c r="I22" s="169"/>
      <c r="J22" s="170">
        <f>'Atributo 5'!E13</f>
        <v>0</v>
      </c>
      <c r="K22" s="168"/>
      <c r="L22" s="167">
        <f>'Atributo 5'!E16</f>
        <v>0</v>
      </c>
      <c r="M22" s="168"/>
      <c r="N22" s="171">
        <f t="shared" si="0"/>
        <v>1</v>
      </c>
      <c r="O22" s="168"/>
      <c r="P22" s="84"/>
      <c r="Q22" s="85"/>
      <c r="R22" s="80"/>
      <c r="S22" s="103"/>
    </row>
    <row r="23" spans="2:19" ht="15.6" x14ac:dyDescent="0.3">
      <c r="B23" s="100"/>
      <c r="C23" s="80"/>
      <c r="D23" s="80"/>
      <c r="E23" s="80"/>
      <c r="F23" s="169" t="s">
        <v>118</v>
      </c>
      <c r="G23" s="169"/>
      <c r="H23" s="169"/>
      <c r="I23" s="169"/>
      <c r="J23" s="170">
        <f>'Atributo 6'!E16</f>
        <v>0</v>
      </c>
      <c r="K23" s="168"/>
      <c r="L23" s="167">
        <f>'Atributo 6'!E19</f>
        <v>0</v>
      </c>
      <c r="M23" s="168"/>
      <c r="N23" s="171">
        <f t="shared" si="0"/>
        <v>1</v>
      </c>
      <c r="O23" s="168"/>
      <c r="P23" s="80"/>
      <c r="Q23" s="80"/>
      <c r="R23" s="80"/>
      <c r="S23" s="103"/>
    </row>
    <row r="24" spans="2:19" ht="15.6" x14ac:dyDescent="0.3">
      <c r="B24" s="100"/>
      <c r="C24" s="80"/>
      <c r="D24" s="80"/>
      <c r="E24" s="80"/>
      <c r="F24" s="169" t="s">
        <v>119</v>
      </c>
      <c r="G24" s="169"/>
      <c r="H24" s="169"/>
      <c r="I24" s="169"/>
      <c r="J24" s="170">
        <f>'Atributo 7'!E13</f>
        <v>0</v>
      </c>
      <c r="K24" s="168"/>
      <c r="L24" s="167">
        <f>'Atributo 7'!E16</f>
        <v>0</v>
      </c>
      <c r="M24" s="168"/>
      <c r="N24" s="171">
        <f t="shared" si="0"/>
        <v>1</v>
      </c>
      <c r="O24" s="168"/>
      <c r="P24" s="80"/>
      <c r="Q24" s="80"/>
      <c r="R24" s="80"/>
      <c r="S24" s="103"/>
    </row>
    <row r="25" spans="2:19" ht="15.6" x14ac:dyDescent="0.3">
      <c r="B25" s="100"/>
      <c r="C25" s="80"/>
      <c r="D25" s="80"/>
      <c r="E25" s="80"/>
      <c r="F25" s="86"/>
      <c r="G25" s="86"/>
      <c r="H25" s="165" t="s">
        <v>76</v>
      </c>
      <c r="I25" s="165"/>
      <c r="J25" s="164">
        <f>SUM(J18:K24)</f>
        <v>0</v>
      </c>
      <c r="K25" s="165"/>
      <c r="L25" s="163">
        <f>SUM(L18:M24)/7</f>
        <v>0</v>
      </c>
      <c r="M25" s="163"/>
      <c r="N25" s="172">
        <f t="shared" si="0"/>
        <v>1</v>
      </c>
      <c r="O25" s="173"/>
      <c r="P25" s="80"/>
      <c r="Q25" s="80"/>
      <c r="R25" s="80"/>
      <c r="S25" s="103"/>
    </row>
    <row r="26" spans="2:19" x14ac:dyDescent="0.3">
      <c r="B26" s="26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27"/>
    </row>
    <row r="28" spans="2:19" x14ac:dyDescent="0.3">
      <c r="B28" s="87"/>
      <c r="C28" s="88"/>
      <c r="D28" s="89"/>
      <c r="E28" s="89"/>
    </row>
    <row r="29" spans="2:19" x14ac:dyDescent="0.3">
      <c r="B29" s="88"/>
      <c r="C29" s="88"/>
      <c r="D29" s="90"/>
      <c r="E29" s="91"/>
    </row>
    <row r="30" spans="2:19" x14ac:dyDescent="0.3">
      <c r="B30" s="88"/>
      <c r="C30" s="88"/>
      <c r="D30" s="90"/>
      <c r="E30" s="91"/>
    </row>
    <row r="31" spans="2:19" x14ac:dyDescent="0.3">
      <c r="B31" s="88"/>
      <c r="C31" s="88"/>
      <c r="D31" s="90"/>
      <c r="E31" s="91"/>
    </row>
    <row r="32" spans="2:19" x14ac:dyDescent="0.3">
      <c r="B32" s="88"/>
      <c r="C32" s="88"/>
      <c r="D32" s="90"/>
      <c r="E32" s="91"/>
    </row>
    <row r="33" spans="2:5" x14ac:dyDescent="0.3">
      <c r="B33" s="88"/>
      <c r="C33" s="88"/>
      <c r="D33" s="90"/>
      <c r="E33" s="91"/>
    </row>
    <row r="34" spans="2:5" x14ac:dyDescent="0.3">
      <c r="B34" s="88"/>
      <c r="C34" s="88"/>
      <c r="D34" s="90"/>
      <c r="E34" s="91"/>
    </row>
    <row r="35" spans="2:5" x14ac:dyDescent="0.3">
      <c r="B35" s="88"/>
      <c r="C35" s="92"/>
      <c r="D35" s="90"/>
      <c r="E35" s="91"/>
    </row>
    <row r="36" spans="2:5" x14ac:dyDescent="0.3">
      <c r="B36" s="93"/>
      <c r="C36" s="94"/>
      <c r="D36" s="95"/>
      <c r="E36" s="91"/>
    </row>
    <row r="38" spans="2:5" x14ac:dyDescent="0.3">
      <c r="C38" s="166" t="s">
        <v>120</v>
      </c>
      <c r="D38" s="166"/>
      <c r="E38" s="166"/>
    </row>
    <row r="39" spans="2:5" x14ac:dyDescent="0.3">
      <c r="C39" s="96" t="s">
        <v>121</v>
      </c>
      <c r="D39" s="97">
        <v>0.2</v>
      </c>
      <c r="E39" s="98">
        <v>0.2</v>
      </c>
    </row>
    <row r="40" spans="2:5" x14ac:dyDescent="0.3">
      <c r="C40" s="96" t="s">
        <v>122</v>
      </c>
      <c r="D40" s="98">
        <v>0.4</v>
      </c>
      <c r="E40" s="98">
        <f>D40-D39</f>
        <v>0.2</v>
      </c>
    </row>
    <row r="41" spans="2:5" x14ac:dyDescent="0.3">
      <c r="C41" s="96" t="s">
        <v>123</v>
      </c>
      <c r="D41" s="98">
        <v>0.6</v>
      </c>
      <c r="E41" s="98">
        <f>D41-D40</f>
        <v>0.19999999999999996</v>
      </c>
    </row>
    <row r="42" spans="2:5" x14ac:dyDescent="0.3">
      <c r="C42" s="96" t="s">
        <v>124</v>
      </c>
      <c r="D42" s="98">
        <v>0.8</v>
      </c>
      <c r="E42" s="98">
        <f>D42-D41</f>
        <v>0.20000000000000007</v>
      </c>
    </row>
    <row r="43" spans="2:5" x14ac:dyDescent="0.3">
      <c r="C43" s="96" t="s">
        <v>125</v>
      </c>
      <c r="D43" s="98">
        <v>1</v>
      </c>
      <c r="E43" s="98">
        <f>D43-D42</f>
        <v>0.19999999999999996</v>
      </c>
    </row>
    <row r="44" spans="2:5" x14ac:dyDescent="0.3">
      <c r="C44" s="96"/>
      <c r="D44" s="96" t="s">
        <v>126</v>
      </c>
      <c r="E44" s="98">
        <f>SUM(E39:E43)</f>
        <v>1</v>
      </c>
    </row>
    <row r="45" spans="2:5" x14ac:dyDescent="0.3">
      <c r="C45" s="96"/>
      <c r="D45" s="96"/>
      <c r="E45" s="96"/>
    </row>
    <row r="46" spans="2:5" x14ac:dyDescent="0.3">
      <c r="C46" s="166" t="s">
        <v>127</v>
      </c>
      <c r="D46" s="166"/>
      <c r="E46" s="166"/>
    </row>
    <row r="47" spans="2:5" x14ac:dyDescent="0.3">
      <c r="C47" s="96" t="s">
        <v>128</v>
      </c>
      <c r="D47" s="98">
        <f>L25</f>
        <v>0</v>
      </c>
      <c r="E47" s="96"/>
    </row>
    <row r="48" spans="2:5" x14ac:dyDescent="0.3">
      <c r="C48" s="96" t="s">
        <v>129</v>
      </c>
      <c r="D48" s="98">
        <v>0.02</v>
      </c>
      <c r="E48" s="96"/>
    </row>
    <row r="49" spans="3:5" x14ac:dyDescent="0.3">
      <c r="C49" s="96" t="s">
        <v>130</v>
      </c>
      <c r="D49" s="98">
        <f>2-D47-D48</f>
        <v>1.98</v>
      </c>
      <c r="E49" s="96"/>
    </row>
  </sheetData>
  <sheetProtection algorithmName="SHA-512" hashValue="PXWe2Xfs1tGV+dTKke5GOhPrD1rTty+sAju0pZ3XeT4Os9WYfN6X54MzTTCI4dzPBEJFvZVe5Tq1rQeU+EiKOQ==" saltValue="KKQlZzFHhlQqcYj6XjZmig==" spinCount="100000" sheet="1" objects="1" scenarios="1" selectLockedCells="1"/>
  <mergeCells count="66">
    <mergeCell ref="C3:R3"/>
    <mergeCell ref="C5:R5"/>
    <mergeCell ref="C7:E8"/>
    <mergeCell ref="O7:P8"/>
    <mergeCell ref="Q7:R8"/>
    <mergeCell ref="F7:N8"/>
    <mergeCell ref="C4:L4"/>
    <mergeCell ref="C9:E9"/>
    <mergeCell ref="F9:N9"/>
    <mergeCell ref="O9:P9"/>
    <mergeCell ref="Q9:R9"/>
    <mergeCell ref="C10:E10"/>
    <mergeCell ref="F10:N10"/>
    <mergeCell ref="O10:P10"/>
    <mergeCell ref="Q10:R10"/>
    <mergeCell ref="C13:E13"/>
    <mergeCell ref="F13:N13"/>
    <mergeCell ref="O13:P13"/>
    <mergeCell ref="Q13:R13"/>
    <mergeCell ref="C11:E11"/>
    <mergeCell ref="F11:N11"/>
    <mergeCell ref="O11:P11"/>
    <mergeCell ref="Q11:R11"/>
    <mergeCell ref="C12:E12"/>
    <mergeCell ref="F12:N12"/>
    <mergeCell ref="O12:P12"/>
    <mergeCell ref="Q12:R12"/>
    <mergeCell ref="L17:M17"/>
    <mergeCell ref="N17:O17"/>
    <mergeCell ref="F17:I17"/>
    <mergeCell ref="F18:I18"/>
    <mergeCell ref="F19:I19"/>
    <mergeCell ref="N18:O18"/>
    <mergeCell ref="N19:O19"/>
    <mergeCell ref="C46:E46"/>
    <mergeCell ref="N20:O20"/>
    <mergeCell ref="N21:O21"/>
    <mergeCell ref="N22:O22"/>
    <mergeCell ref="N23:O23"/>
    <mergeCell ref="N24:O24"/>
    <mergeCell ref="N25:O25"/>
    <mergeCell ref="J23:K23"/>
    <mergeCell ref="J24:K24"/>
    <mergeCell ref="L20:M20"/>
    <mergeCell ref="L21:M21"/>
    <mergeCell ref="L22:M22"/>
    <mergeCell ref="L23:M23"/>
    <mergeCell ref="L24:M24"/>
    <mergeCell ref="F20:I20"/>
    <mergeCell ref="F21:I21"/>
    <mergeCell ref="L25:M25"/>
    <mergeCell ref="J25:K25"/>
    <mergeCell ref="H25:I25"/>
    <mergeCell ref="F15:O15"/>
    <mergeCell ref="C38:E38"/>
    <mergeCell ref="L18:M18"/>
    <mergeCell ref="L19:M19"/>
    <mergeCell ref="F22:I22"/>
    <mergeCell ref="F23:I23"/>
    <mergeCell ref="F24:I24"/>
    <mergeCell ref="J18:K18"/>
    <mergeCell ref="J19:K19"/>
    <mergeCell ref="J20:K20"/>
    <mergeCell ref="J21:K21"/>
    <mergeCell ref="J22:K22"/>
    <mergeCell ref="J17:K17"/>
  </mergeCells>
  <conditionalFormatting sqref="N18:O25">
    <cfRule type="cellIs" dxfId="4" priority="1" operator="equal">
      <formula>1</formula>
    </cfRule>
    <cfRule type="cellIs" dxfId="3" priority="2" operator="equal">
      <formula>2</formula>
    </cfRule>
    <cfRule type="cellIs" dxfId="2" priority="3" operator="equal">
      <formula>3</formula>
    </cfRule>
    <cfRule type="cellIs" dxfId="1" priority="4" operator="equal">
      <formula>4</formula>
    </cfRule>
    <cfRule type="cellIs" dxfId="0" priority="5" operator="equal">
      <formula>5</formula>
    </cfRule>
  </conditionalFormatting>
  <pageMargins left="0.511811024" right="0.511811024" top="0.78740157499999996" bottom="0.78740157499999996" header="0.31496062000000002" footer="0.31496062000000002"/>
  <pageSetup paperSize="9" scale="7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96"/>
  <sheetViews>
    <sheetView showGridLines="0" topLeftCell="A23" zoomScale="60" zoomScaleNormal="60" workbookViewId="0">
      <selection activeCell="H8" sqref="H8:K8"/>
    </sheetView>
  </sheetViews>
  <sheetFormatPr defaultRowHeight="14.4" x14ac:dyDescent="0.3"/>
  <cols>
    <col min="1" max="1" width="2.88671875" customWidth="1"/>
    <col min="2" max="2" width="4.33203125" customWidth="1"/>
    <col min="4" max="4" width="7.44140625" customWidth="1"/>
    <col min="5" max="5" width="4" customWidth="1"/>
    <col min="6" max="6" width="32" customWidth="1"/>
    <col min="7" max="7" width="8.33203125" customWidth="1"/>
    <col min="8" max="8" width="58.109375" customWidth="1"/>
    <col min="13" max="13" width="4.33203125" customWidth="1"/>
  </cols>
  <sheetData>
    <row r="2" spans="2:13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3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2:13" ht="17.399999999999999" x14ac:dyDescent="0.3">
      <c r="B4" s="15"/>
      <c r="C4" s="63"/>
      <c r="D4" s="63"/>
      <c r="E4" s="63"/>
      <c r="F4" s="63"/>
      <c r="G4" s="63"/>
      <c r="H4" s="63"/>
      <c r="I4" s="63"/>
      <c r="J4" s="63"/>
      <c r="K4" s="63"/>
      <c r="L4" s="63"/>
      <c r="M4" s="10"/>
    </row>
    <row r="5" spans="2:13" ht="37.5" customHeight="1" x14ac:dyDescent="0.3">
      <c r="B5" s="15"/>
      <c r="C5" s="125" t="s">
        <v>131</v>
      </c>
      <c r="D5" s="125"/>
      <c r="E5" s="125"/>
      <c r="F5" s="125"/>
      <c r="G5" s="125"/>
      <c r="H5" s="125"/>
      <c r="I5" s="125"/>
      <c r="J5" s="125"/>
      <c r="K5" s="125"/>
      <c r="L5" s="125"/>
      <c r="M5" s="10"/>
    </row>
    <row r="6" spans="2:13" ht="18" customHeight="1" x14ac:dyDescent="0.3">
      <c r="B6" s="15"/>
      <c r="C6" s="63"/>
      <c r="D6" s="63"/>
      <c r="E6" s="63"/>
      <c r="F6" s="63"/>
      <c r="G6" s="63"/>
      <c r="H6" s="63"/>
      <c r="I6" s="63"/>
      <c r="J6" s="63"/>
      <c r="K6" s="63"/>
      <c r="L6" s="63"/>
      <c r="M6" s="10"/>
    </row>
    <row r="7" spans="2:13" ht="18" customHeight="1" x14ac:dyDescent="0.3">
      <c r="B7" s="15"/>
      <c r="C7" s="109"/>
      <c r="D7" s="108"/>
      <c r="E7" s="108"/>
      <c r="F7" s="108"/>
      <c r="G7" s="108"/>
      <c r="H7" s="108"/>
      <c r="I7" s="108"/>
      <c r="J7" s="108"/>
      <c r="K7" s="108"/>
      <c r="L7" s="110"/>
      <c r="M7" s="10"/>
    </row>
    <row r="8" spans="2:13" ht="23.25" customHeight="1" x14ac:dyDescent="0.3">
      <c r="B8" s="15"/>
      <c r="C8" s="111"/>
      <c r="D8" s="126" t="s">
        <v>132</v>
      </c>
      <c r="E8" s="127"/>
      <c r="F8" s="128"/>
      <c r="G8" s="105"/>
      <c r="H8" s="129"/>
      <c r="I8" s="130"/>
      <c r="J8" s="130"/>
      <c r="K8" s="131"/>
      <c r="L8" s="112"/>
      <c r="M8" s="10"/>
    </row>
    <row r="9" spans="2:13" ht="18" customHeight="1" x14ac:dyDescent="0.3">
      <c r="B9" s="15"/>
      <c r="C9" s="111"/>
      <c r="D9" s="106"/>
      <c r="E9" s="106"/>
      <c r="F9" s="106"/>
      <c r="G9" s="105"/>
      <c r="H9" s="41"/>
      <c r="I9" s="41"/>
      <c r="J9" s="41"/>
      <c r="K9" s="41"/>
      <c r="L9" s="112"/>
      <c r="M9" s="10"/>
    </row>
    <row r="10" spans="2:13" ht="23.25" customHeight="1" x14ac:dyDescent="0.3">
      <c r="B10" s="15"/>
      <c r="C10" s="111"/>
      <c r="D10" s="126" t="s">
        <v>137</v>
      </c>
      <c r="E10" s="127"/>
      <c r="F10" s="128"/>
      <c r="G10" s="105"/>
      <c r="H10" s="129"/>
      <c r="I10" s="130"/>
      <c r="J10" s="130"/>
      <c r="K10" s="131"/>
      <c r="L10" s="112"/>
      <c r="M10" s="10"/>
    </row>
    <row r="11" spans="2:13" ht="18" customHeight="1" x14ac:dyDescent="0.3">
      <c r="B11" s="15"/>
      <c r="C11" s="111"/>
      <c r="D11" s="105"/>
      <c r="E11" s="105"/>
      <c r="F11" s="105"/>
      <c r="G11" s="105"/>
      <c r="H11" s="105"/>
      <c r="I11" s="105"/>
      <c r="J11" s="105"/>
      <c r="K11" s="105"/>
      <c r="L11" s="112"/>
      <c r="M11" s="10"/>
    </row>
    <row r="12" spans="2:13" ht="24" customHeight="1" x14ac:dyDescent="0.3">
      <c r="B12" s="15"/>
      <c r="C12" s="111"/>
      <c r="D12" s="126" t="s">
        <v>133</v>
      </c>
      <c r="E12" s="127"/>
      <c r="F12" s="128"/>
      <c r="G12" s="105"/>
      <c r="H12" s="129"/>
      <c r="I12" s="130"/>
      <c r="J12" s="130"/>
      <c r="K12" s="131"/>
      <c r="L12" s="112"/>
      <c r="M12" s="10"/>
    </row>
    <row r="13" spans="2:13" ht="18" customHeight="1" x14ac:dyDescent="0.3">
      <c r="B13" s="15"/>
      <c r="C13" s="111"/>
      <c r="D13" s="105"/>
      <c r="E13" s="105"/>
      <c r="F13" s="105"/>
      <c r="G13" s="105"/>
      <c r="H13" s="105"/>
      <c r="I13" s="105"/>
      <c r="J13" s="105"/>
      <c r="K13" s="105"/>
      <c r="L13" s="112"/>
      <c r="M13" s="10"/>
    </row>
    <row r="14" spans="2:13" ht="23.25" customHeight="1" x14ac:dyDescent="0.3">
      <c r="B14" s="15"/>
      <c r="C14" s="111"/>
      <c r="D14" s="126" t="s">
        <v>134</v>
      </c>
      <c r="E14" s="127"/>
      <c r="F14" s="128"/>
      <c r="G14" s="105"/>
      <c r="H14" s="129"/>
      <c r="I14" s="130"/>
      <c r="J14" s="130"/>
      <c r="K14" s="131"/>
      <c r="L14" s="112"/>
      <c r="M14" s="10"/>
    </row>
    <row r="15" spans="2:13" ht="17.399999999999999" x14ac:dyDescent="0.3">
      <c r="B15" s="15"/>
      <c r="C15" s="111"/>
      <c r="D15" s="105"/>
      <c r="E15" s="105"/>
      <c r="F15" s="105"/>
      <c r="G15" s="105"/>
      <c r="H15" s="105"/>
      <c r="I15" s="105"/>
      <c r="J15" s="105"/>
      <c r="K15" s="105"/>
      <c r="L15" s="112"/>
      <c r="M15" s="10"/>
    </row>
    <row r="16" spans="2:13" ht="23.25" customHeight="1" x14ac:dyDescent="0.3">
      <c r="B16" s="15"/>
      <c r="C16" s="111"/>
      <c r="D16" s="126" t="s">
        <v>55</v>
      </c>
      <c r="E16" s="127"/>
      <c r="F16" s="128"/>
      <c r="G16" s="105"/>
      <c r="H16" s="129"/>
      <c r="I16" s="130"/>
      <c r="J16" s="130"/>
      <c r="K16" s="131"/>
      <c r="L16" s="112"/>
      <c r="M16" s="10"/>
    </row>
    <row r="17" spans="2:17" ht="17.399999999999999" x14ac:dyDescent="0.3">
      <c r="B17" s="15"/>
      <c r="C17" s="111"/>
      <c r="D17" s="105"/>
      <c r="E17" s="105"/>
      <c r="F17" s="105"/>
      <c r="G17" s="105"/>
      <c r="H17" s="105"/>
      <c r="I17" s="105"/>
      <c r="J17" s="105"/>
      <c r="K17" s="105"/>
      <c r="L17" s="112"/>
      <c r="M17" s="10"/>
    </row>
    <row r="18" spans="2:17" ht="23.25" customHeight="1" x14ac:dyDescent="0.3">
      <c r="B18" s="15"/>
      <c r="C18" s="111"/>
      <c r="D18" s="126" t="s">
        <v>135</v>
      </c>
      <c r="E18" s="127"/>
      <c r="F18" s="128"/>
      <c r="G18" s="105"/>
      <c r="H18" s="132"/>
      <c r="I18" s="133"/>
      <c r="J18" s="133"/>
      <c r="K18" s="134"/>
      <c r="L18" s="112"/>
      <c r="M18" s="10"/>
    </row>
    <row r="19" spans="2:17" ht="17.399999999999999" x14ac:dyDescent="0.3">
      <c r="B19" s="15"/>
      <c r="C19" s="111"/>
      <c r="D19" s="105"/>
      <c r="E19" s="105"/>
      <c r="F19" s="105"/>
      <c r="G19" s="105"/>
      <c r="H19" s="105"/>
      <c r="I19" s="105"/>
      <c r="J19" s="105"/>
      <c r="K19" s="105"/>
      <c r="L19" s="112"/>
      <c r="M19" s="10"/>
    </row>
    <row r="20" spans="2:17" ht="23.25" customHeight="1" x14ac:dyDescent="0.3">
      <c r="B20" s="15"/>
      <c r="C20" s="111"/>
      <c r="D20" s="126" t="s">
        <v>136</v>
      </c>
      <c r="E20" s="127"/>
      <c r="F20" s="128"/>
      <c r="G20" s="105"/>
      <c r="H20" s="132"/>
      <c r="I20" s="133"/>
      <c r="J20" s="133"/>
      <c r="K20" s="134"/>
      <c r="L20" s="112"/>
      <c r="M20" s="10"/>
    </row>
    <row r="21" spans="2:17" ht="17.399999999999999" x14ac:dyDescent="0.3">
      <c r="B21" s="15"/>
      <c r="C21" s="64"/>
      <c r="D21" s="65"/>
      <c r="E21" s="65"/>
      <c r="F21" s="65"/>
      <c r="G21" s="65"/>
      <c r="H21" s="65"/>
      <c r="I21" s="65"/>
      <c r="J21" s="65"/>
      <c r="K21" s="65"/>
      <c r="L21" s="66"/>
      <c r="M21" s="10"/>
    </row>
    <row r="22" spans="2:17" ht="30" customHeight="1" x14ac:dyDescent="0.3">
      <c r="B22" s="15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0"/>
    </row>
    <row r="23" spans="2:17" ht="37.5" customHeight="1" x14ac:dyDescent="0.3">
      <c r="B23" s="15"/>
      <c r="C23" s="120" t="s">
        <v>67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0"/>
    </row>
    <row r="24" spans="2:17" ht="22.5" customHeight="1" x14ac:dyDescent="0.4">
      <c r="B24" s="15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0"/>
    </row>
    <row r="25" spans="2:17" ht="18" customHeight="1" x14ac:dyDescent="0.3">
      <c r="B25" s="15"/>
      <c r="C25" s="47"/>
      <c r="D25" s="48"/>
      <c r="E25" s="48"/>
      <c r="F25" s="48"/>
      <c r="G25" s="48"/>
      <c r="H25" s="48"/>
      <c r="I25" s="48"/>
      <c r="J25" s="48"/>
      <c r="K25" s="48"/>
      <c r="L25" s="49"/>
      <c r="M25" s="11"/>
      <c r="N25" s="2"/>
      <c r="O25" s="2"/>
      <c r="P25" s="2"/>
      <c r="Q25" s="2"/>
    </row>
    <row r="26" spans="2:17" s="7" customFormat="1" ht="23.25" customHeight="1" x14ac:dyDescent="0.3">
      <c r="B26" s="16"/>
      <c r="C26" s="50"/>
      <c r="D26" s="40"/>
      <c r="E26" s="40"/>
      <c r="F26" s="45" t="s">
        <v>57</v>
      </c>
      <c r="G26" s="40"/>
      <c r="H26" s="121" t="s">
        <v>58</v>
      </c>
      <c r="I26" s="122"/>
      <c r="J26" s="122"/>
      <c r="K26" s="123"/>
      <c r="L26" s="42"/>
      <c r="M26" s="12"/>
    </row>
    <row r="27" spans="2:17" ht="15" customHeight="1" x14ac:dyDescent="0.3">
      <c r="B27" s="15"/>
      <c r="C27" s="50"/>
      <c r="D27" s="40"/>
      <c r="E27" s="40"/>
      <c r="F27" s="41"/>
      <c r="G27" s="40"/>
      <c r="H27" s="40"/>
      <c r="I27" s="40"/>
      <c r="J27" s="40"/>
      <c r="K27" s="40"/>
      <c r="L27" s="42"/>
      <c r="M27" s="10"/>
    </row>
    <row r="28" spans="2:17" ht="23.25" customHeight="1" x14ac:dyDescent="0.3">
      <c r="B28" s="15"/>
      <c r="C28" s="50"/>
      <c r="D28" s="114"/>
      <c r="E28" s="40"/>
      <c r="F28" s="45" t="s">
        <v>59</v>
      </c>
      <c r="G28" s="40"/>
      <c r="H28" s="118" t="s">
        <v>63</v>
      </c>
      <c r="I28" s="118"/>
      <c r="J28" s="118"/>
      <c r="K28" s="118"/>
      <c r="L28" s="42"/>
      <c r="M28" s="10"/>
    </row>
    <row r="29" spans="2:17" ht="18" customHeight="1" x14ac:dyDescent="0.3">
      <c r="B29" s="15"/>
      <c r="C29" s="50"/>
      <c r="D29" s="40"/>
      <c r="E29" s="40"/>
      <c r="F29" s="41"/>
      <c r="G29" s="40"/>
      <c r="H29" s="40"/>
      <c r="I29" s="40"/>
      <c r="J29" s="40"/>
      <c r="K29" s="40"/>
      <c r="L29" s="42"/>
      <c r="M29" s="10"/>
    </row>
    <row r="30" spans="2:17" ht="23.25" customHeight="1" x14ac:dyDescent="0.3">
      <c r="B30" s="15"/>
      <c r="C30" s="50"/>
      <c r="D30" s="114"/>
      <c r="E30" s="40"/>
      <c r="F30" s="45" t="s">
        <v>60</v>
      </c>
      <c r="G30" s="40"/>
      <c r="H30" s="118" t="s">
        <v>64</v>
      </c>
      <c r="I30" s="118"/>
      <c r="J30" s="118"/>
      <c r="K30" s="118"/>
      <c r="L30" s="42"/>
      <c r="M30" s="10"/>
    </row>
    <row r="31" spans="2:17" ht="15" customHeight="1" x14ac:dyDescent="0.3">
      <c r="B31" s="15"/>
      <c r="C31" s="50"/>
      <c r="D31" s="40"/>
      <c r="E31" s="40"/>
      <c r="F31" s="41"/>
      <c r="G31" s="40"/>
      <c r="H31" s="40"/>
      <c r="I31" s="40"/>
      <c r="J31" s="40"/>
      <c r="K31" s="40"/>
      <c r="L31" s="42"/>
      <c r="M31" s="10"/>
    </row>
    <row r="32" spans="2:17" ht="23.25" customHeight="1" x14ac:dyDescent="0.3">
      <c r="B32" s="15"/>
      <c r="C32" s="50"/>
      <c r="D32" s="114"/>
      <c r="E32" s="40"/>
      <c r="F32" s="45" t="s">
        <v>61</v>
      </c>
      <c r="G32" s="40"/>
      <c r="H32" s="118" t="s">
        <v>65</v>
      </c>
      <c r="I32" s="118"/>
      <c r="J32" s="118"/>
      <c r="K32" s="118"/>
      <c r="L32" s="42"/>
      <c r="M32" s="10"/>
    </row>
    <row r="33" spans="2:13" ht="15" customHeight="1" x14ac:dyDescent="0.3">
      <c r="B33" s="15"/>
      <c r="C33" s="50"/>
      <c r="D33" s="40"/>
      <c r="E33" s="40"/>
      <c r="F33" s="41"/>
      <c r="G33" s="40"/>
      <c r="H33" s="40"/>
      <c r="I33" s="40"/>
      <c r="J33" s="40"/>
      <c r="K33" s="40"/>
      <c r="L33" s="42"/>
      <c r="M33" s="10"/>
    </row>
    <row r="34" spans="2:13" ht="23.25" customHeight="1" x14ac:dyDescent="0.3">
      <c r="B34" s="15"/>
      <c r="C34" s="50"/>
      <c r="D34" s="114"/>
      <c r="E34" s="40"/>
      <c r="F34" s="45" t="s">
        <v>62</v>
      </c>
      <c r="G34" s="40"/>
      <c r="H34" s="118" t="s">
        <v>66</v>
      </c>
      <c r="I34" s="118"/>
      <c r="J34" s="118"/>
      <c r="K34" s="118"/>
      <c r="L34" s="42"/>
      <c r="M34" s="10"/>
    </row>
    <row r="35" spans="2:13" ht="18" customHeight="1" x14ac:dyDescent="0.3">
      <c r="B35" s="15"/>
      <c r="C35" s="51"/>
      <c r="D35" s="43"/>
      <c r="E35" s="43"/>
      <c r="F35" s="43"/>
      <c r="G35" s="43"/>
      <c r="H35" s="43"/>
      <c r="I35" s="43"/>
      <c r="J35" s="43"/>
      <c r="K35" s="43"/>
      <c r="L35" s="44"/>
      <c r="M35" s="10"/>
    </row>
    <row r="36" spans="2:13" ht="22.5" customHeight="1" x14ac:dyDescent="0.3">
      <c r="B36" s="1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2:13" ht="15.75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3" ht="15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3" ht="15.7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3" ht="15.75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3" ht="15.75" customHeight="1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3" ht="15.75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3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3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3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3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3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3" ht="15.7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.7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44.2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44.2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54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5.75" customHeight="1" x14ac:dyDescent="0.3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5.75" customHeight="1" x14ac:dyDescent="0.3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5.75" customHeight="1" x14ac:dyDescent="0.3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ht="15.75" customHeight="1" x14ac:dyDescent="0.3"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3:12" ht="15.75" customHeight="1" x14ac:dyDescent="0.3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 ht="15.75" customHeight="1" x14ac:dyDescent="0.3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 ht="15.75" customHeight="1" x14ac:dyDescent="0.3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3:12" ht="15.75" customHeight="1" x14ac:dyDescent="0.3"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3:12" ht="15.75" customHeight="1" x14ac:dyDescent="0.3"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3:12" ht="15.75" customHeight="1" x14ac:dyDescent="0.3"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3:12" ht="15.75" customHeight="1" x14ac:dyDescent="0.3"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3:12" ht="15.75" customHeight="1" x14ac:dyDescent="0.3"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3:12" ht="15.75" customHeight="1" x14ac:dyDescent="0.3"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3:12" ht="15.75" customHeight="1" x14ac:dyDescent="0.3"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3:12" ht="15.75" customHeight="1" x14ac:dyDescent="0.3"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3:12" ht="15.75" customHeight="1" x14ac:dyDescent="0.3"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3:12" ht="15.75" customHeight="1" x14ac:dyDescent="0.3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3:12" ht="15.75" customHeight="1" x14ac:dyDescent="0.3"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3:12" ht="15.75" customHeight="1" x14ac:dyDescent="0.3"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3:12" ht="15.75" customHeight="1" x14ac:dyDescent="0.3"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3:12" ht="15.75" customHeight="1" x14ac:dyDescent="0.3"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3:12" ht="15.75" customHeight="1" x14ac:dyDescent="0.3"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3:12" ht="15.75" customHeight="1" x14ac:dyDescent="0.3">
      <c r="C96" s="9"/>
      <c r="D96" s="9"/>
      <c r="E96" s="9"/>
      <c r="F96" s="9"/>
      <c r="G96" s="9"/>
      <c r="H96" s="9"/>
      <c r="I96" s="9"/>
      <c r="J96" s="9"/>
      <c r="K96" s="9"/>
      <c r="L96" s="9"/>
    </row>
  </sheetData>
  <sheetProtection algorithmName="SHA-512" hashValue="ADml432ZuEBJHFLU80RVSiMO+MBtn112QjskPaPDDjRRy/M2slYmzt/HOjmdU+mXnch2qIyXTyb6Qd7gIClnhw==" saltValue="AQ5Nfe2ZhvjNCWQaccT3QQ==" spinCount="100000" sheet="1" objects="1" scenarios="1" selectLockedCells="1"/>
  <mergeCells count="24">
    <mergeCell ref="D20:F20"/>
    <mergeCell ref="H8:K8"/>
    <mergeCell ref="H10:K10"/>
    <mergeCell ref="H12:K12"/>
    <mergeCell ref="H14:K14"/>
    <mergeCell ref="H16:K16"/>
    <mergeCell ref="H18:K18"/>
    <mergeCell ref="H20:K20"/>
    <mergeCell ref="H34:K34"/>
    <mergeCell ref="C22:L22"/>
    <mergeCell ref="C23:L23"/>
    <mergeCell ref="H26:K26"/>
    <mergeCell ref="C3:L3"/>
    <mergeCell ref="C24:L24"/>
    <mergeCell ref="H28:K28"/>
    <mergeCell ref="H30:K30"/>
    <mergeCell ref="H32:K32"/>
    <mergeCell ref="C5:L5"/>
    <mergeCell ref="D8:F8"/>
    <mergeCell ref="D10:F10"/>
    <mergeCell ref="D12:F12"/>
    <mergeCell ref="D14:F14"/>
    <mergeCell ref="D16:F16"/>
    <mergeCell ref="D18:F18"/>
  </mergeCells>
  <pageMargins left="0.511811024" right="0.511811024" top="0.78740157499999996" bottom="0.78740157499999996" header="0.31496062000000002" footer="0.31496062000000002"/>
  <pageSetup paperSize="9" scale="32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78"/>
  <sheetViews>
    <sheetView showGridLines="0" zoomScale="70" zoomScaleNormal="70" workbookViewId="0">
      <selection activeCell="F8" sqref="F8:K8"/>
    </sheetView>
  </sheetViews>
  <sheetFormatPr defaultRowHeight="14.4" x14ac:dyDescent="0.3"/>
  <cols>
    <col min="1" max="1" width="2.88671875" customWidth="1"/>
    <col min="2" max="3" width="4.33203125" customWidth="1"/>
    <col min="4" max="4" width="22.44140625" customWidth="1"/>
    <col min="5" max="5" width="4.88671875" customWidth="1"/>
    <col min="6" max="6" width="32" customWidth="1"/>
    <col min="7" max="7" width="58.109375" customWidth="1"/>
    <col min="12" max="13" width="4.33203125" customWidth="1"/>
  </cols>
  <sheetData>
    <row r="2" spans="2:17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7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2:17" ht="22.5" customHeight="1" x14ac:dyDescent="0.3">
      <c r="B4" s="15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"/>
    </row>
    <row r="5" spans="2:17" ht="37.5" customHeight="1" x14ac:dyDescent="0.3">
      <c r="B5" s="15"/>
      <c r="C5" s="138" t="s">
        <v>138</v>
      </c>
      <c r="D5" s="125"/>
      <c r="E5" s="125"/>
      <c r="F5" s="125"/>
      <c r="G5" s="125"/>
      <c r="H5" s="125"/>
      <c r="I5" s="125"/>
      <c r="J5" s="125"/>
      <c r="K5" s="125"/>
      <c r="L5" s="139"/>
      <c r="M5" s="10"/>
    </row>
    <row r="6" spans="2:17" ht="22.5" customHeight="1" x14ac:dyDescent="0.4">
      <c r="B6" s="15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0"/>
    </row>
    <row r="7" spans="2:17" ht="18" customHeight="1" x14ac:dyDescent="0.3">
      <c r="B7" s="15"/>
      <c r="C7" s="29"/>
      <c r="D7" s="30"/>
      <c r="E7" s="30"/>
      <c r="F7" s="30"/>
      <c r="G7" s="30"/>
      <c r="H7" s="30"/>
      <c r="I7" s="30"/>
      <c r="J7" s="30"/>
      <c r="K7" s="30"/>
      <c r="L7" s="31"/>
      <c r="M7" s="11"/>
      <c r="N7" s="2"/>
      <c r="O7" s="2"/>
      <c r="P7" s="2"/>
      <c r="Q7" s="2"/>
    </row>
    <row r="8" spans="2:17" s="7" customFormat="1" ht="22.8" x14ac:dyDescent="0.3">
      <c r="B8" s="16"/>
      <c r="C8" s="35"/>
      <c r="D8" s="67" t="s">
        <v>52</v>
      </c>
      <c r="E8" s="38"/>
      <c r="F8" s="132"/>
      <c r="G8" s="133"/>
      <c r="H8" s="133"/>
      <c r="I8" s="133"/>
      <c r="J8" s="133"/>
      <c r="K8" s="134"/>
      <c r="L8" s="37"/>
      <c r="M8" s="12"/>
    </row>
    <row r="9" spans="2:17" ht="15" customHeight="1" x14ac:dyDescent="0.3">
      <c r="B9" s="15"/>
      <c r="C9" s="35"/>
      <c r="D9" s="36"/>
      <c r="E9" s="36"/>
      <c r="F9" s="36"/>
      <c r="G9" s="36"/>
      <c r="H9" s="36"/>
      <c r="I9" s="36"/>
      <c r="J9" s="36"/>
      <c r="K9" s="36"/>
      <c r="L9" s="37"/>
      <c r="M9" s="10"/>
    </row>
    <row r="10" spans="2:17" ht="22.8" x14ac:dyDescent="0.3">
      <c r="B10" s="15"/>
      <c r="C10" s="35"/>
      <c r="D10" s="67" t="s">
        <v>53</v>
      </c>
      <c r="E10" s="38"/>
      <c r="F10" s="132"/>
      <c r="G10" s="133"/>
      <c r="H10" s="133"/>
      <c r="I10" s="133"/>
      <c r="J10" s="133"/>
      <c r="K10" s="134"/>
      <c r="L10" s="37"/>
      <c r="M10" s="10"/>
    </row>
    <row r="11" spans="2:17" ht="15" customHeight="1" x14ac:dyDescent="0.3">
      <c r="B11" s="15"/>
      <c r="C11" s="35"/>
      <c r="D11" s="36"/>
      <c r="E11" s="36"/>
      <c r="F11" s="36"/>
      <c r="G11" s="36"/>
      <c r="H11" s="36"/>
      <c r="I11" s="36"/>
      <c r="J11" s="36"/>
      <c r="K11" s="36"/>
      <c r="L11" s="37"/>
      <c r="M11" s="10"/>
    </row>
    <row r="12" spans="2:17" ht="22.8" x14ac:dyDescent="0.3">
      <c r="B12" s="15"/>
      <c r="C12" s="35"/>
      <c r="D12" s="67" t="s">
        <v>54</v>
      </c>
      <c r="E12" s="38"/>
      <c r="F12" s="132"/>
      <c r="G12" s="133"/>
      <c r="H12" s="133"/>
      <c r="I12" s="133"/>
      <c r="J12" s="133"/>
      <c r="K12" s="134"/>
      <c r="L12" s="37"/>
      <c r="M12" s="10"/>
    </row>
    <row r="13" spans="2:17" ht="15" customHeight="1" x14ac:dyDescent="0.3">
      <c r="B13" s="15"/>
      <c r="C13" s="35"/>
      <c r="D13" s="36"/>
      <c r="E13" s="36"/>
      <c r="F13" s="36"/>
      <c r="G13" s="36"/>
      <c r="H13" s="36"/>
      <c r="I13" s="36"/>
      <c r="J13" s="36"/>
      <c r="K13" s="36"/>
      <c r="L13" s="37"/>
      <c r="M13" s="10"/>
    </row>
    <row r="14" spans="2:17" ht="22.8" x14ac:dyDescent="0.3">
      <c r="B14" s="15"/>
      <c r="C14" s="35"/>
      <c r="D14" s="68" t="s">
        <v>55</v>
      </c>
      <c r="E14" s="39"/>
      <c r="F14" s="132"/>
      <c r="G14" s="133"/>
      <c r="H14" s="133"/>
      <c r="I14" s="133"/>
      <c r="J14" s="133"/>
      <c r="K14" s="134"/>
      <c r="L14" s="37"/>
      <c r="M14" s="10"/>
    </row>
    <row r="15" spans="2:17" ht="17.399999999999999" x14ac:dyDescent="0.3">
      <c r="B15" s="15"/>
      <c r="C15" s="35"/>
      <c r="D15" s="36"/>
      <c r="E15" s="36"/>
      <c r="F15" s="36"/>
      <c r="G15" s="36"/>
      <c r="H15" s="36"/>
      <c r="I15" s="36"/>
      <c r="J15" s="36"/>
      <c r="K15" s="36"/>
      <c r="L15" s="37"/>
      <c r="M15" s="10"/>
    </row>
    <row r="16" spans="2:17" ht="22.8" x14ac:dyDescent="0.3">
      <c r="B16" s="15"/>
      <c r="C16" s="35"/>
      <c r="D16" s="67" t="s">
        <v>56</v>
      </c>
      <c r="E16" s="38"/>
      <c r="F16" s="135"/>
      <c r="G16" s="136"/>
      <c r="H16" s="136"/>
      <c r="I16" s="136"/>
      <c r="J16" s="136"/>
      <c r="K16" s="137"/>
      <c r="L16" s="37"/>
      <c r="M16" s="10"/>
    </row>
    <row r="17" spans="2:13" ht="17.399999999999999" x14ac:dyDescent="0.3">
      <c r="B17" s="15"/>
      <c r="C17" s="32"/>
      <c r="D17" s="33"/>
      <c r="E17" s="33"/>
      <c r="F17" s="33"/>
      <c r="G17" s="33"/>
      <c r="H17" s="33"/>
      <c r="I17" s="33"/>
      <c r="J17" s="33"/>
      <c r="K17" s="33"/>
      <c r="L17" s="34"/>
      <c r="M17" s="10"/>
    </row>
    <row r="18" spans="2:13" ht="22.5" customHeight="1" x14ac:dyDescent="0.3"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2:13" ht="15.75" customHeight="1" x14ac:dyDescent="0.3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3" ht="15.75" customHeight="1" x14ac:dyDescent="0.3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3" ht="15.75" customHeight="1" x14ac:dyDescent="0.3"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3" ht="15.75" customHeight="1" x14ac:dyDescent="0.3"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3" ht="15.75" customHeight="1" x14ac:dyDescent="0.3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3" ht="15.75" customHeigh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3" ht="15.75" customHeight="1" x14ac:dyDescent="0.3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3" ht="15.75" customHeight="1" x14ac:dyDescent="0.3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3" ht="15.75" customHeight="1" x14ac:dyDescent="0.3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3" ht="15.75" customHeight="1" x14ac:dyDescent="0.3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3" ht="15.75" customHeigh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3" ht="15.75" customHeight="1" x14ac:dyDescent="0.3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3" ht="15.75" customHeight="1" x14ac:dyDescent="0.3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3" ht="15" x14ac:dyDescent="0.3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5" x14ac:dyDescent="0.3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5.75" customHeight="1" x14ac:dyDescent="0.3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5.75" customHeigh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5.75" customHeigh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15.75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15.75" customHeight="1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44.2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44.25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15.75" customHeight="1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54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5.7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.7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.75" customHeight="1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.75" customHeight="1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15.7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15.7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15.75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5.75" customHeight="1" x14ac:dyDescent="0.3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5.75" customHeight="1" x14ac:dyDescent="0.3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5.75" customHeight="1" x14ac:dyDescent="0.3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ht="15.75" customHeight="1" x14ac:dyDescent="0.3"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3:12" ht="15.75" customHeight="1" x14ac:dyDescent="0.3">
      <c r="C78" s="9"/>
      <c r="D78" s="9"/>
      <c r="E78" s="9"/>
      <c r="F78" s="9"/>
      <c r="G78" s="9"/>
      <c r="H78" s="9"/>
      <c r="I78" s="9"/>
      <c r="J78" s="9"/>
      <c r="K78" s="9"/>
      <c r="L78" s="9"/>
    </row>
  </sheetData>
  <sheetProtection algorithmName="SHA-512" hashValue="W2A/5vXjCH9lNxSxpAlOSKVtDtgdKt+825oAUkyAnGWxKvoU83ZXnG3LVQQFgSWlhUfUypp3qc0vbfg0o5T0Tw==" saltValue="PSIebiBHznfoeCHFYAWU7Q==" spinCount="100000" sheet="1" objects="1" scenarios="1" selectLockedCells="1"/>
  <mergeCells count="8">
    <mergeCell ref="F16:K16"/>
    <mergeCell ref="C3:L3"/>
    <mergeCell ref="C6:L6"/>
    <mergeCell ref="F8:K8"/>
    <mergeCell ref="F10:K10"/>
    <mergeCell ref="F12:K12"/>
    <mergeCell ref="F14:K14"/>
    <mergeCell ref="C5:L5"/>
  </mergeCells>
  <pageMargins left="0.511811024" right="0.511811024" top="0.78740157499999996" bottom="0.78740157499999996" header="0.31496062000000002" footer="0.31496062000000002"/>
  <pageSetup paperSize="9" scale="64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76"/>
  <sheetViews>
    <sheetView showGridLines="0" zoomScale="70" zoomScaleNormal="70" workbookViewId="0"/>
  </sheetViews>
  <sheetFormatPr defaultRowHeight="14.4" x14ac:dyDescent="0.3"/>
  <cols>
    <col min="1" max="1" width="2.88671875" customWidth="1"/>
    <col min="2" max="3" width="4.33203125" customWidth="1"/>
    <col min="4" max="4" width="22.44140625" customWidth="1"/>
    <col min="5" max="5" width="4.88671875" customWidth="1"/>
    <col min="6" max="6" width="32" customWidth="1"/>
    <col min="7" max="7" width="62" customWidth="1"/>
    <col min="12" max="13" width="4.33203125" customWidth="1"/>
  </cols>
  <sheetData>
    <row r="2" spans="2:17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7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2:17" ht="22.5" customHeight="1" x14ac:dyDescent="0.3">
      <c r="B4" s="15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"/>
    </row>
    <row r="5" spans="2:17" ht="37.5" customHeight="1" x14ac:dyDescent="0.3">
      <c r="B5" s="15"/>
      <c r="C5" s="138" t="s">
        <v>139</v>
      </c>
      <c r="D5" s="125"/>
      <c r="E5" s="125"/>
      <c r="F5" s="125"/>
      <c r="G5" s="125"/>
      <c r="H5" s="125"/>
      <c r="I5" s="125"/>
      <c r="J5" s="125"/>
      <c r="K5" s="125"/>
      <c r="L5" s="139"/>
      <c r="M5" s="10"/>
    </row>
    <row r="6" spans="2:17" ht="22.5" customHeight="1" x14ac:dyDescent="0.4">
      <c r="B6" s="15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0"/>
    </row>
    <row r="7" spans="2:17" ht="18" customHeight="1" x14ac:dyDescent="0.3">
      <c r="B7" s="15"/>
      <c r="C7" s="29"/>
      <c r="D7" s="30"/>
      <c r="E7" s="30"/>
      <c r="F7" s="30"/>
      <c r="G7" s="30"/>
      <c r="H7" s="30"/>
      <c r="I7" s="30"/>
      <c r="J7" s="30"/>
      <c r="K7" s="30"/>
      <c r="L7" s="31"/>
      <c r="M7" s="11"/>
      <c r="N7" s="2"/>
      <c r="O7" s="2"/>
      <c r="P7" s="2"/>
      <c r="Q7" s="2"/>
    </row>
    <row r="8" spans="2:17" s="7" customFormat="1" ht="22.8" x14ac:dyDescent="0.3">
      <c r="B8" s="16"/>
      <c r="C8" s="35"/>
      <c r="D8" s="146" t="s">
        <v>140</v>
      </c>
      <c r="E8" s="147"/>
      <c r="F8" s="147"/>
      <c r="G8" s="147"/>
      <c r="H8" s="147"/>
      <c r="I8" s="147"/>
      <c r="J8" s="147"/>
      <c r="K8" s="148"/>
      <c r="L8" s="37"/>
      <c r="M8" s="12"/>
    </row>
    <row r="9" spans="2:17" ht="15" customHeight="1" x14ac:dyDescent="0.3">
      <c r="B9" s="15"/>
      <c r="C9" s="35"/>
      <c r="D9" s="113"/>
      <c r="E9" s="113"/>
      <c r="F9" s="113"/>
      <c r="G9" s="113"/>
      <c r="H9" s="113"/>
      <c r="I9" s="113"/>
      <c r="J9" s="113"/>
      <c r="K9" s="113"/>
      <c r="L9" s="37"/>
      <c r="M9" s="10"/>
    </row>
    <row r="10" spans="2:17" ht="80.25" customHeight="1" x14ac:dyDescent="0.3">
      <c r="B10" s="15"/>
      <c r="C10" s="35"/>
      <c r="D10" s="146" t="s">
        <v>144</v>
      </c>
      <c r="E10" s="149"/>
      <c r="F10" s="149"/>
      <c r="G10" s="149"/>
      <c r="H10" s="149"/>
      <c r="I10" s="149"/>
      <c r="J10" s="149"/>
      <c r="K10" s="150"/>
      <c r="L10" s="37"/>
      <c r="M10" s="10"/>
    </row>
    <row r="11" spans="2:17" ht="15" customHeight="1" x14ac:dyDescent="0.3">
      <c r="B11" s="15"/>
      <c r="C11" s="35"/>
      <c r="D11" s="113"/>
      <c r="E11" s="113"/>
      <c r="F11" s="113"/>
      <c r="G11" s="113"/>
      <c r="H11" s="113"/>
      <c r="I11" s="113"/>
      <c r="J11" s="113"/>
      <c r="K11" s="113"/>
      <c r="L11" s="37"/>
      <c r="M11" s="10"/>
    </row>
    <row r="12" spans="2:17" ht="23.25" customHeight="1" x14ac:dyDescent="0.3">
      <c r="B12" s="15"/>
      <c r="C12" s="35"/>
      <c r="D12" s="140" t="s">
        <v>141</v>
      </c>
      <c r="E12" s="141"/>
      <c r="F12" s="141"/>
      <c r="G12" s="141"/>
      <c r="H12" s="141"/>
      <c r="I12" s="141"/>
      <c r="J12" s="141"/>
      <c r="K12" s="142"/>
      <c r="L12" s="37"/>
      <c r="M12" s="10"/>
    </row>
    <row r="13" spans="2:17" ht="15" customHeight="1" x14ac:dyDescent="0.3">
      <c r="B13" s="15"/>
      <c r="C13" s="35"/>
      <c r="D13" s="113"/>
      <c r="E13" s="113"/>
      <c r="F13" s="113"/>
      <c r="G13" s="113"/>
      <c r="H13" s="113"/>
      <c r="I13" s="113"/>
      <c r="J13" s="113"/>
      <c r="K13" s="113"/>
      <c r="L13" s="37"/>
      <c r="M13" s="10"/>
    </row>
    <row r="14" spans="2:17" ht="23.25" customHeight="1" x14ac:dyDescent="0.3">
      <c r="B14" s="15"/>
      <c r="C14" s="35"/>
      <c r="D14" s="143" t="s">
        <v>142</v>
      </c>
      <c r="E14" s="144"/>
      <c r="F14" s="144"/>
      <c r="G14" s="144"/>
      <c r="H14" s="144"/>
      <c r="I14" s="144"/>
      <c r="J14" s="144"/>
      <c r="K14" s="145"/>
      <c r="L14" s="37"/>
      <c r="M14" s="10"/>
    </row>
    <row r="15" spans="2:17" ht="18" customHeight="1" x14ac:dyDescent="0.3">
      <c r="B15" s="15"/>
      <c r="C15" s="35"/>
      <c r="D15" s="113"/>
      <c r="E15" s="113"/>
      <c r="F15" s="113"/>
      <c r="G15" s="113"/>
      <c r="H15" s="113"/>
      <c r="I15" s="113"/>
      <c r="J15" s="113"/>
      <c r="K15" s="113"/>
      <c r="L15" s="37"/>
      <c r="M15" s="10"/>
    </row>
    <row r="16" spans="2:17" ht="22.5" customHeight="1" x14ac:dyDescent="0.3"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3:12" ht="15.75" customHeight="1" x14ac:dyDescent="0.3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3:12" ht="15.75" customHeight="1" x14ac:dyDescent="0.3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3:12" ht="15.75" customHeight="1" x14ac:dyDescent="0.3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3:12" ht="15.75" customHeight="1" x14ac:dyDescent="0.3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3:12" ht="15.75" customHeight="1" x14ac:dyDescent="0.3"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3:12" ht="15.75" customHeight="1" x14ac:dyDescent="0.3"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3:12" ht="15.75" customHeight="1" x14ac:dyDescent="0.3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3:12" ht="15.75" customHeigh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3:12" ht="15.75" customHeight="1" x14ac:dyDescent="0.3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3:12" ht="15.75" customHeight="1" x14ac:dyDescent="0.3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3:12" ht="15.75" customHeight="1" x14ac:dyDescent="0.3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3:12" ht="15.75" customHeight="1" x14ac:dyDescent="0.3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3:12" ht="15.75" customHeigh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3:12" ht="15" x14ac:dyDescent="0.3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" x14ac:dyDescent="0.3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3:12" ht="15.75" customHeight="1" x14ac:dyDescent="0.3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5.75" customHeight="1" x14ac:dyDescent="0.3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5.75" customHeight="1" x14ac:dyDescent="0.3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5.75" customHeigh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5.75" customHeigh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44.25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44.25" customHeight="1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15.7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54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15.75" customHeight="1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15.75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5.7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.7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.75" customHeight="1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.75" customHeight="1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15.7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15.7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15.75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5.75" customHeight="1" x14ac:dyDescent="0.3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5.75" customHeight="1" x14ac:dyDescent="0.3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5.75" customHeight="1" x14ac:dyDescent="0.3">
      <c r="C76" s="9"/>
      <c r="D76" s="9"/>
      <c r="E76" s="9"/>
      <c r="F76" s="9"/>
      <c r="G76" s="9"/>
      <c r="H76" s="9"/>
      <c r="I76" s="9"/>
      <c r="J76" s="9"/>
      <c r="K76" s="9"/>
      <c r="L76" s="9"/>
    </row>
  </sheetData>
  <sheetProtection selectLockedCells="1"/>
  <mergeCells count="7">
    <mergeCell ref="D12:K12"/>
    <mergeCell ref="D14:K14"/>
    <mergeCell ref="C3:L3"/>
    <mergeCell ref="C5:L5"/>
    <mergeCell ref="C6:L6"/>
    <mergeCell ref="D8:K8"/>
    <mergeCell ref="D10:K10"/>
  </mergeCells>
  <pageMargins left="0.511811024" right="0.511811024" top="0.78740157499999996" bottom="0.78740157499999996" header="0.31496062000000002" footer="0.31496062000000002"/>
  <pageSetup paperSize="9" scale="63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Q78"/>
  <sheetViews>
    <sheetView showGridLines="0" tabSelected="1" topLeftCell="A3" zoomScale="70" zoomScaleNormal="70" workbookViewId="0">
      <selection activeCell="J8" sqref="J8"/>
    </sheetView>
  </sheetViews>
  <sheetFormatPr defaultRowHeight="14.4" x14ac:dyDescent="0.3"/>
  <cols>
    <col min="1" max="1" width="2.88671875" customWidth="1"/>
    <col min="2" max="2" width="4.33203125" customWidth="1"/>
    <col min="5" max="5" width="32" customWidth="1"/>
    <col min="6" max="6" width="58.109375" customWidth="1"/>
    <col min="7" max="7" width="12.44140625" customWidth="1"/>
    <col min="8" max="12" width="20.6640625" customWidth="1"/>
    <col min="13" max="13" width="4.33203125" customWidth="1"/>
  </cols>
  <sheetData>
    <row r="2" spans="1:17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7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1:17" ht="22.5" customHeight="1" x14ac:dyDescent="0.4">
      <c r="B4" s="1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0"/>
    </row>
    <row r="5" spans="1:17" ht="34.799999999999997" x14ac:dyDescent="0.3">
      <c r="B5" s="15"/>
      <c r="C5" s="153" t="s">
        <v>0</v>
      </c>
      <c r="D5" s="154"/>
      <c r="E5" s="155"/>
      <c r="F5" s="159" t="s">
        <v>1</v>
      </c>
      <c r="G5" s="52" t="s">
        <v>75</v>
      </c>
      <c r="H5" s="46" t="s">
        <v>68</v>
      </c>
      <c r="I5" s="46" t="s">
        <v>69</v>
      </c>
      <c r="J5" s="46" t="s">
        <v>70</v>
      </c>
      <c r="K5" s="46" t="s">
        <v>71</v>
      </c>
      <c r="L5" s="46" t="s">
        <v>72</v>
      </c>
      <c r="M5" s="11"/>
      <c r="N5" s="120" t="s">
        <v>76</v>
      </c>
      <c r="O5" s="2"/>
      <c r="P5" s="2"/>
      <c r="Q5" s="2"/>
    </row>
    <row r="6" spans="1:17" s="3" customFormat="1" ht="15" customHeight="1" x14ac:dyDescent="0.3">
      <c r="A6" s="5"/>
      <c r="B6" s="16"/>
      <c r="C6" s="156"/>
      <c r="D6" s="157"/>
      <c r="E6" s="158"/>
      <c r="F6" s="160"/>
      <c r="G6" s="53"/>
      <c r="H6" s="8">
        <v>1</v>
      </c>
      <c r="I6" s="8">
        <v>2</v>
      </c>
      <c r="J6" s="8">
        <v>3</v>
      </c>
      <c r="K6" s="8">
        <v>4</v>
      </c>
      <c r="L6" s="8">
        <v>5</v>
      </c>
      <c r="M6" s="12"/>
      <c r="N6" s="120"/>
    </row>
    <row r="7" spans="1:17" ht="45" x14ac:dyDescent="0.3">
      <c r="B7" s="15"/>
      <c r="C7" s="152" t="s">
        <v>2</v>
      </c>
      <c r="D7" s="152"/>
      <c r="E7" s="152"/>
      <c r="F7" s="4" t="s">
        <v>14</v>
      </c>
      <c r="G7" s="59">
        <v>1</v>
      </c>
      <c r="H7" s="115"/>
      <c r="I7" s="115"/>
      <c r="J7" s="115"/>
      <c r="K7" s="115"/>
      <c r="L7" s="115"/>
      <c r="M7" s="62">
        <f t="shared" ref="M7" si="0">5-COUNTBLANK(H7:L7)</f>
        <v>0</v>
      </c>
      <c r="N7" s="73">
        <f>SUM(H7:L7)*G7</f>
        <v>0</v>
      </c>
    </row>
    <row r="8" spans="1:17" ht="45" x14ac:dyDescent="0.3">
      <c r="B8" s="15"/>
      <c r="C8" s="152"/>
      <c r="D8" s="152"/>
      <c r="E8" s="152"/>
      <c r="F8" s="4" t="s">
        <v>145</v>
      </c>
      <c r="G8" s="59">
        <v>0.8</v>
      </c>
      <c r="H8" s="115"/>
      <c r="I8" s="115"/>
      <c r="J8" s="115"/>
      <c r="K8" s="115"/>
      <c r="L8" s="115"/>
      <c r="M8" s="62">
        <f t="shared" ref="M8:M17" si="1">5-COUNTBLANK(H8:L8)</f>
        <v>0</v>
      </c>
      <c r="N8" s="73">
        <f t="shared" ref="N8:N17" si="2">SUM(H8:L8)*G8</f>
        <v>0</v>
      </c>
    </row>
    <row r="9" spans="1:17" ht="30" x14ac:dyDescent="0.3">
      <c r="B9" s="15"/>
      <c r="C9" s="152"/>
      <c r="D9" s="152"/>
      <c r="E9" s="152"/>
      <c r="F9" s="4" t="s">
        <v>13</v>
      </c>
      <c r="G9" s="59">
        <v>0.6</v>
      </c>
      <c r="H9" s="115"/>
      <c r="I9" s="115"/>
      <c r="J9" s="115"/>
      <c r="K9" s="115"/>
      <c r="L9" s="115"/>
      <c r="M9" s="62">
        <f t="shared" si="1"/>
        <v>0</v>
      </c>
      <c r="N9" s="73">
        <f t="shared" si="2"/>
        <v>0</v>
      </c>
    </row>
    <row r="10" spans="1:17" ht="45" x14ac:dyDescent="0.3">
      <c r="B10" s="15"/>
      <c r="C10" s="152"/>
      <c r="D10" s="152"/>
      <c r="E10" s="152"/>
      <c r="F10" s="4" t="s">
        <v>146</v>
      </c>
      <c r="G10" s="59">
        <v>0.6</v>
      </c>
      <c r="H10" s="115"/>
      <c r="I10" s="115"/>
      <c r="J10" s="115"/>
      <c r="K10" s="115"/>
      <c r="L10" s="115"/>
      <c r="M10" s="62">
        <f t="shared" si="1"/>
        <v>0</v>
      </c>
      <c r="N10" s="73">
        <f t="shared" si="2"/>
        <v>0</v>
      </c>
    </row>
    <row r="11" spans="1:17" ht="45" x14ac:dyDescent="0.3">
      <c r="B11" s="15"/>
      <c r="C11" s="152"/>
      <c r="D11" s="152"/>
      <c r="E11" s="152"/>
      <c r="F11" s="4" t="s">
        <v>147</v>
      </c>
      <c r="G11" s="59">
        <v>1</v>
      </c>
      <c r="H11" s="115"/>
      <c r="I11" s="115"/>
      <c r="J11" s="115"/>
      <c r="K11" s="115"/>
      <c r="L11" s="115"/>
      <c r="M11" s="62">
        <f t="shared" si="1"/>
        <v>0</v>
      </c>
      <c r="N11" s="73">
        <f t="shared" si="2"/>
        <v>0</v>
      </c>
    </row>
    <row r="12" spans="1:17" ht="37.5" customHeight="1" x14ac:dyDescent="0.3">
      <c r="B12" s="15"/>
      <c r="C12" s="152"/>
      <c r="D12" s="152"/>
      <c r="E12" s="152"/>
      <c r="F12" s="4" t="s">
        <v>148</v>
      </c>
      <c r="G12" s="59">
        <v>0.6</v>
      </c>
      <c r="H12" s="115"/>
      <c r="I12" s="115"/>
      <c r="J12" s="115"/>
      <c r="K12" s="115"/>
      <c r="L12" s="115"/>
      <c r="M12" s="62">
        <f t="shared" si="1"/>
        <v>0</v>
      </c>
      <c r="N12" s="73">
        <f t="shared" si="2"/>
        <v>0</v>
      </c>
    </row>
    <row r="13" spans="1:17" ht="45" x14ac:dyDescent="0.3">
      <c r="B13" s="15"/>
      <c r="C13" s="152"/>
      <c r="D13" s="152"/>
      <c r="E13" s="152"/>
      <c r="F13" s="4" t="s">
        <v>9</v>
      </c>
      <c r="G13" s="59">
        <v>0.2</v>
      </c>
      <c r="H13" s="115"/>
      <c r="I13" s="115"/>
      <c r="J13" s="115"/>
      <c r="K13" s="115"/>
      <c r="L13" s="115"/>
      <c r="M13" s="62">
        <f t="shared" si="1"/>
        <v>0</v>
      </c>
      <c r="N13" s="73">
        <f t="shared" si="2"/>
        <v>0</v>
      </c>
    </row>
    <row r="14" spans="1:17" ht="36" customHeight="1" x14ac:dyDescent="0.3">
      <c r="B14" s="15"/>
      <c r="C14" s="152"/>
      <c r="D14" s="152"/>
      <c r="E14" s="152"/>
      <c r="F14" s="4" t="s">
        <v>10</v>
      </c>
      <c r="G14" s="59">
        <v>0.8</v>
      </c>
      <c r="H14" s="115"/>
      <c r="I14" s="115"/>
      <c r="J14" s="115"/>
      <c r="K14" s="115"/>
      <c r="L14" s="115"/>
      <c r="M14" s="62">
        <f t="shared" si="1"/>
        <v>0</v>
      </c>
      <c r="N14" s="73">
        <f t="shared" si="2"/>
        <v>0</v>
      </c>
    </row>
    <row r="15" spans="1:17" ht="33" customHeight="1" x14ac:dyDescent="0.3">
      <c r="B15" s="15"/>
      <c r="C15" s="152"/>
      <c r="D15" s="152"/>
      <c r="E15" s="152"/>
      <c r="F15" s="4" t="s">
        <v>11</v>
      </c>
      <c r="G15" s="59">
        <v>1</v>
      </c>
      <c r="H15" s="115"/>
      <c r="I15" s="115"/>
      <c r="J15" s="115"/>
      <c r="K15" s="115"/>
      <c r="L15" s="115"/>
      <c r="M15" s="62">
        <f t="shared" si="1"/>
        <v>0</v>
      </c>
      <c r="N15" s="73">
        <f t="shared" si="2"/>
        <v>0</v>
      </c>
    </row>
    <row r="16" spans="1:17" ht="34.5" customHeight="1" x14ac:dyDescent="0.3">
      <c r="B16" s="15"/>
      <c r="C16" s="152"/>
      <c r="D16" s="152"/>
      <c r="E16" s="152"/>
      <c r="F16" s="4" t="s">
        <v>149</v>
      </c>
      <c r="G16" s="59">
        <v>1</v>
      </c>
      <c r="H16" s="115"/>
      <c r="I16" s="115"/>
      <c r="J16" s="115"/>
      <c r="K16" s="115"/>
      <c r="L16" s="115"/>
      <c r="M16" s="62">
        <f t="shared" si="1"/>
        <v>0</v>
      </c>
      <c r="N16" s="73">
        <f t="shared" si="2"/>
        <v>0</v>
      </c>
    </row>
    <row r="17" spans="2:14" ht="49.5" customHeight="1" x14ac:dyDescent="0.3">
      <c r="B17" s="15"/>
      <c r="C17" s="152"/>
      <c r="D17" s="152"/>
      <c r="E17" s="152"/>
      <c r="F17" s="4" t="s">
        <v>12</v>
      </c>
      <c r="G17" s="59">
        <v>0.2</v>
      </c>
      <c r="H17" s="115"/>
      <c r="I17" s="115"/>
      <c r="J17" s="115"/>
      <c r="K17" s="115"/>
      <c r="L17" s="115"/>
      <c r="M17" s="62">
        <f t="shared" si="1"/>
        <v>0</v>
      </c>
      <c r="N17" s="73">
        <f t="shared" si="2"/>
        <v>0</v>
      </c>
    </row>
    <row r="18" spans="2:14" ht="22.5" customHeight="1" x14ac:dyDescent="0.3">
      <c r="B18" s="17"/>
      <c r="C18" s="13"/>
      <c r="D18" s="13"/>
      <c r="E18" s="75">
        <f>N18/G18</f>
        <v>0</v>
      </c>
      <c r="F18" s="13"/>
      <c r="G18" s="76">
        <f>SUM(G7:G17)</f>
        <v>7.8</v>
      </c>
      <c r="H18" s="13"/>
      <c r="I18" s="13"/>
      <c r="J18" s="13"/>
      <c r="K18" s="13"/>
      <c r="L18" s="151" t="s">
        <v>77</v>
      </c>
      <c r="M18" s="151"/>
      <c r="N18" s="74">
        <f>SUM(N7:N17)</f>
        <v>0</v>
      </c>
    </row>
    <row r="19" spans="2:14" ht="15.75" customHeight="1" x14ac:dyDescent="0.3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4" ht="15.75" customHeight="1" x14ac:dyDescent="0.3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4" ht="15.75" customHeight="1" x14ac:dyDescent="0.3">
      <c r="C21" s="9"/>
      <c r="D21" s="69" t="s">
        <v>97</v>
      </c>
      <c r="E21" s="70">
        <f>E18/5</f>
        <v>0</v>
      </c>
      <c r="F21" s="9"/>
      <c r="G21" s="9"/>
      <c r="H21" s="9"/>
      <c r="I21" s="9"/>
      <c r="J21" s="9"/>
      <c r="K21" s="9"/>
      <c r="L21" s="9"/>
    </row>
    <row r="22" spans="2:14" ht="15.75" customHeight="1" x14ac:dyDescent="0.3">
      <c r="C22" s="9"/>
      <c r="D22" s="71"/>
      <c r="E22" s="72" t="str">
        <f>IF(E21&lt;=20%,"NÍVEL 1",IF(E21&lt;=40%,"NÍVEL 2",IF(E21&lt;=60%,"NÍVEL 3",IF(E21&lt;=80%,"NÍVEL 4","NÍVEL 5"))))</f>
        <v>NÍVEL 1</v>
      </c>
      <c r="F22" s="9"/>
      <c r="G22" s="9"/>
      <c r="H22" s="9"/>
      <c r="I22" s="9"/>
      <c r="J22" s="9"/>
      <c r="K22" s="9"/>
      <c r="L22" s="9"/>
    </row>
    <row r="23" spans="2:14" ht="15.75" customHeight="1" x14ac:dyDescent="0.3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4" ht="15.75" customHeigh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4" ht="15.75" customHeight="1" x14ac:dyDescent="0.3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4" ht="15.75" customHeight="1" x14ac:dyDescent="0.3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4" ht="15.75" customHeight="1" x14ac:dyDescent="0.3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4" ht="15.75" customHeight="1" x14ac:dyDescent="0.3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4" ht="15.75" customHeigh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4" ht="15.75" customHeight="1" x14ac:dyDescent="0.3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4" ht="15.75" customHeight="1" x14ac:dyDescent="0.3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4" ht="15" x14ac:dyDescent="0.3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5" x14ac:dyDescent="0.3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5.75" customHeight="1" x14ac:dyDescent="0.3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5.75" customHeigh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5.75" customHeigh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15.75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15.75" customHeight="1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44.2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44.25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15.75" customHeight="1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54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5.7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.7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.75" customHeight="1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.75" customHeight="1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15.7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15.7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15.75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5.75" customHeight="1" x14ac:dyDescent="0.3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5.75" customHeight="1" x14ac:dyDescent="0.3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5.75" customHeight="1" x14ac:dyDescent="0.3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ht="15.75" customHeight="1" x14ac:dyDescent="0.3"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3:12" ht="15.75" customHeight="1" x14ac:dyDescent="0.3">
      <c r="C78" s="9"/>
      <c r="D78" s="9"/>
      <c r="E78" s="9"/>
      <c r="F78" s="9"/>
      <c r="G78" s="9"/>
      <c r="H78" s="9"/>
      <c r="I78" s="9"/>
      <c r="J78" s="9"/>
      <c r="K78" s="9"/>
      <c r="L78" s="9"/>
    </row>
  </sheetData>
  <sheetProtection algorithmName="SHA-512" hashValue="j7Xfgwk4LlJx88S2OBWwjlulldQ28+TA1n18qO6U2ufsJPNRE8vNxv7kJQKaQVA9MyomcIbWSlxHnwjmvyAaAg==" saltValue="NO7aNY+tTEpLfLonp9hUMA==" spinCount="100000" sheet="1" objects="1" scenarios="1" selectLockedCells="1"/>
  <mergeCells count="7">
    <mergeCell ref="N5:N6"/>
    <mergeCell ref="L18:M18"/>
    <mergeCell ref="C7:E17"/>
    <mergeCell ref="C3:L3"/>
    <mergeCell ref="C4:L4"/>
    <mergeCell ref="C5:E6"/>
    <mergeCell ref="F5:F6"/>
  </mergeCells>
  <conditionalFormatting sqref="E22">
    <cfRule type="containsText" dxfId="39" priority="1" operator="containsText" text="NÍVEL 5">
      <formula>NOT(ISERROR(SEARCH("NÍVEL 5",E22)))</formula>
    </cfRule>
    <cfRule type="containsText" dxfId="38" priority="2" operator="containsText" text="NÍVEL 4">
      <formula>NOT(ISERROR(SEARCH("NÍVEL 4",E22)))</formula>
    </cfRule>
    <cfRule type="containsText" dxfId="37" priority="3" operator="containsText" text="NÍVEL 3">
      <formula>NOT(ISERROR(SEARCH("NÍVEL 3",E22)))</formula>
    </cfRule>
    <cfRule type="containsText" dxfId="36" priority="4" operator="containsText" text="NÍVEL 2">
      <formula>NOT(ISERROR(SEARCH("NÍVEL 2",E22)))</formula>
    </cfRule>
    <cfRule type="containsText" dxfId="35" priority="5" operator="containsText" text="NÍVEL 1">
      <formula>NOT(ISERROR(SEARCH("NÍVEL 1",E22)))</formula>
    </cfRule>
  </conditionalFormatting>
  <dataValidations count="1">
    <dataValidation type="custom" allowBlank="1" showInputMessage="1" showErrorMessage="1" errorTitle="Seleção de opções" error="Por favor, preencha apenas com o número indicado na coluna superior." promptTitle="Preenchimento" prompt="Por favor, preencha apenas um valor nesta linha." sqref="H7:L17" xr:uid="{00000000-0002-0000-0400-000000000000}">
      <formula1>AND($M7&lt;=1,H7=H$6)</formula1>
    </dataValidation>
  </dataValidations>
  <pageMargins left="0.511811024" right="0.511811024" top="0.78740157499999996" bottom="0.78740157499999996" header="0.31496062000000002" footer="0.31496062000000002"/>
  <pageSetup paperSize="9" scale="53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Q77"/>
  <sheetViews>
    <sheetView showGridLines="0" zoomScale="70" zoomScaleNormal="70" workbookViewId="0">
      <selection activeCell="H11" sqref="H11"/>
    </sheetView>
  </sheetViews>
  <sheetFormatPr defaultRowHeight="14.4" x14ac:dyDescent="0.3"/>
  <cols>
    <col min="1" max="1" width="2.88671875" customWidth="1"/>
    <col min="2" max="2" width="4.33203125" customWidth="1"/>
    <col min="5" max="5" width="32" customWidth="1"/>
    <col min="6" max="6" width="58.109375" customWidth="1"/>
    <col min="7" max="7" width="9" customWidth="1"/>
    <col min="8" max="12" width="20.6640625" customWidth="1"/>
    <col min="13" max="13" width="4.33203125" customWidth="1"/>
  </cols>
  <sheetData>
    <row r="2" spans="2:17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7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2:17" ht="22.5" customHeight="1" x14ac:dyDescent="0.4">
      <c r="B4" s="1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0"/>
    </row>
    <row r="5" spans="2:17" ht="34.799999999999997" x14ac:dyDescent="0.3">
      <c r="B5" s="15"/>
      <c r="C5" s="153" t="s">
        <v>0</v>
      </c>
      <c r="D5" s="154"/>
      <c r="E5" s="155"/>
      <c r="F5" s="159" t="s">
        <v>1</v>
      </c>
      <c r="G5" s="159" t="s">
        <v>75</v>
      </c>
      <c r="H5" s="46" t="s">
        <v>68</v>
      </c>
      <c r="I5" s="46" t="s">
        <v>69</v>
      </c>
      <c r="J5" s="46" t="s">
        <v>70</v>
      </c>
      <c r="K5" s="46" t="s">
        <v>71</v>
      </c>
      <c r="L5" s="46" t="s">
        <v>72</v>
      </c>
      <c r="M5" s="11"/>
      <c r="N5" s="120" t="s">
        <v>76</v>
      </c>
      <c r="O5" s="2"/>
      <c r="P5" s="2"/>
      <c r="Q5" s="2"/>
    </row>
    <row r="6" spans="2:17" s="7" customFormat="1" ht="15" customHeight="1" x14ac:dyDescent="0.3">
      <c r="B6" s="16"/>
      <c r="C6" s="156"/>
      <c r="D6" s="157"/>
      <c r="E6" s="158"/>
      <c r="F6" s="160"/>
      <c r="G6" s="160"/>
      <c r="H6" s="8">
        <v>1</v>
      </c>
      <c r="I6" s="8">
        <v>2</v>
      </c>
      <c r="J6" s="8">
        <v>3</v>
      </c>
      <c r="K6" s="8">
        <v>4</v>
      </c>
      <c r="L6" s="8">
        <v>5</v>
      </c>
      <c r="M6" s="12"/>
      <c r="N6" s="120"/>
    </row>
    <row r="7" spans="2:17" ht="30" x14ac:dyDescent="0.3">
      <c r="B7" s="15"/>
      <c r="C7" s="152" t="s">
        <v>3</v>
      </c>
      <c r="D7" s="152"/>
      <c r="E7" s="152"/>
      <c r="F7" s="1" t="s">
        <v>150</v>
      </c>
      <c r="G7" s="59">
        <v>1</v>
      </c>
      <c r="H7" s="115"/>
      <c r="I7" s="115"/>
      <c r="J7" s="115"/>
      <c r="K7" s="115"/>
      <c r="L7" s="115"/>
      <c r="M7" s="62">
        <f t="shared" ref="M7" si="0">5-COUNTBLANK(H7:L7)</f>
        <v>0</v>
      </c>
      <c r="N7" s="73">
        <f>SUM(H7:L7)*G7</f>
        <v>0</v>
      </c>
    </row>
    <row r="8" spans="2:17" ht="45" x14ac:dyDescent="0.3">
      <c r="B8" s="15"/>
      <c r="C8" s="152"/>
      <c r="D8" s="152"/>
      <c r="E8" s="152"/>
      <c r="F8" s="1" t="s">
        <v>15</v>
      </c>
      <c r="G8" s="59">
        <v>1</v>
      </c>
      <c r="H8" s="115"/>
      <c r="I8" s="115"/>
      <c r="J8" s="115"/>
      <c r="K8" s="115"/>
      <c r="L8" s="115"/>
      <c r="M8" s="62">
        <f t="shared" ref="M8:M16" si="1">5-COUNTBLANK(H8:L8)</f>
        <v>0</v>
      </c>
      <c r="N8" s="73">
        <f t="shared" ref="N8:N16" si="2">SUM(H8:L8)*G8</f>
        <v>0</v>
      </c>
    </row>
    <row r="9" spans="2:17" ht="60" x14ac:dyDescent="0.3">
      <c r="B9" s="15"/>
      <c r="C9" s="152"/>
      <c r="D9" s="152"/>
      <c r="E9" s="152"/>
      <c r="F9" s="1" t="s">
        <v>16</v>
      </c>
      <c r="G9" s="59">
        <v>0.6</v>
      </c>
      <c r="H9" s="115"/>
      <c r="I9" s="115"/>
      <c r="J9" s="115"/>
      <c r="K9" s="115"/>
      <c r="L9" s="115"/>
      <c r="M9" s="62">
        <f t="shared" si="1"/>
        <v>0</v>
      </c>
      <c r="N9" s="73">
        <f t="shared" si="2"/>
        <v>0</v>
      </c>
    </row>
    <row r="10" spans="2:17" ht="75" x14ac:dyDescent="0.3">
      <c r="B10" s="15"/>
      <c r="C10" s="152"/>
      <c r="D10" s="152"/>
      <c r="E10" s="152"/>
      <c r="F10" s="1" t="s">
        <v>17</v>
      </c>
      <c r="G10" s="59">
        <v>0.2</v>
      </c>
      <c r="H10" s="115"/>
      <c r="I10" s="115"/>
      <c r="J10" s="115"/>
      <c r="K10" s="115"/>
      <c r="L10" s="115"/>
      <c r="M10" s="62">
        <f t="shared" si="1"/>
        <v>0</v>
      </c>
      <c r="N10" s="73">
        <f t="shared" si="2"/>
        <v>0</v>
      </c>
    </row>
    <row r="11" spans="2:17" ht="45" x14ac:dyDescent="0.3">
      <c r="B11" s="15"/>
      <c r="C11" s="152"/>
      <c r="D11" s="152"/>
      <c r="E11" s="152"/>
      <c r="F11" s="1" t="s">
        <v>18</v>
      </c>
      <c r="G11" s="59">
        <v>0.6</v>
      </c>
      <c r="H11" s="115"/>
      <c r="I11" s="115"/>
      <c r="J11" s="115"/>
      <c r="K11" s="115"/>
      <c r="L11" s="115"/>
      <c r="M11" s="62">
        <f t="shared" si="1"/>
        <v>0</v>
      </c>
      <c r="N11" s="73">
        <f t="shared" si="2"/>
        <v>0</v>
      </c>
    </row>
    <row r="12" spans="2:17" ht="30" x14ac:dyDescent="0.3">
      <c r="B12" s="15"/>
      <c r="C12" s="152"/>
      <c r="D12" s="152"/>
      <c r="E12" s="152"/>
      <c r="F12" s="1" t="s">
        <v>151</v>
      </c>
      <c r="G12" s="59">
        <v>1</v>
      </c>
      <c r="H12" s="115"/>
      <c r="I12" s="115"/>
      <c r="J12" s="115"/>
      <c r="K12" s="115"/>
      <c r="L12" s="115"/>
      <c r="M12" s="62">
        <f t="shared" si="1"/>
        <v>0</v>
      </c>
      <c r="N12" s="73">
        <f t="shared" si="2"/>
        <v>0</v>
      </c>
    </row>
    <row r="13" spans="2:17" ht="45" x14ac:dyDescent="0.3">
      <c r="B13" s="15"/>
      <c r="C13" s="152"/>
      <c r="D13" s="152"/>
      <c r="E13" s="152"/>
      <c r="F13" s="21" t="s">
        <v>19</v>
      </c>
      <c r="G13" s="77">
        <v>0.6</v>
      </c>
      <c r="H13" s="115"/>
      <c r="I13" s="115"/>
      <c r="J13" s="115"/>
      <c r="K13" s="115"/>
      <c r="L13" s="115"/>
      <c r="M13" s="62">
        <f t="shared" si="1"/>
        <v>0</v>
      </c>
      <c r="N13" s="73">
        <f t="shared" si="2"/>
        <v>0</v>
      </c>
    </row>
    <row r="14" spans="2:17" ht="55.5" customHeight="1" x14ac:dyDescent="0.3">
      <c r="B14" s="15"/>
      <c r="C14" s="152"/>
      <c r="D14" s="152"/>
      <c r="E14" s="152"/>
      <c r="F14" s="1" t="s">
        <v>152</v>
      </c>
      <c r="G14" s="59">
        <v>1</v>
      </c>
      <c r="H14" s="115"/>
      <c r="I14" s="115"/>
      <c r="J14" s="115"/>
      <c r="K14" s="115"/>
      <c r="L14" s="115"/>
      <c r="M14" s="62">
        <f t="shared" si="1"/>
        <v>0</v>
      </c>
      <c r="N14" s="73">
        <f t="shared" si="2"/>
        <v>0</v>
      </c>
    </row>
    <row r="15" spans="2:17" ht="30" x14ac:dyDescent="0.3">
      <c r="B15" s="15"/>
      <c r="C15" s="152"/>
      <c r="D15" s="152"/>
      <c r="E15" s="152"/>
      <c r="F15" s="1" t="s">
        <v>20</v>
      </c>
      <c r="G15" s="59">
        <v>1</v>
      </c>
      <c r="H15" s="115"/>
      <c r="I15" s="115"/>
      <c r="J15" s="115"/>
      <c r="K15" s="115"/>
      <c r="L15" s="115"/>
      <c r="M15" s="62">
        <f t="shared" si="1"/>
        <v>0</v>
      </c>
      <c r="N15" s="73">
        <f t="shared" si="2"/>
        <v>0</v>
      </c>
    </row>
    <row r="16" spans="2:17" ht="45" x14ac:dyDescent="0.3">
      <c r="B16" s="15"/>
      <c r="C16" s="152"/>
      <c r="D16" s="152"/>
      <c r="E16" s="152"/>
      <c r="F16" s="1" t="s">
        <v>21</v>
      </c>
      <c r="G16" s="59">
        <v>1</v>
      </c>
      <c r="H16" s="115"/>
      <c r="I16" s="115"/>
      <c r="J16" s="115"/>
      <c r="K16" s="115"/>
      <c r="L16" s="116"/>
      <c r="M16" s="62">
        <f t="shared" si="1"/>
        <v>0</v>
      </c>
      <c r="N16" s="73">
        <f t="shared" si="2"/>
        <v>0</v>
      </c>
    </row>
    <row r="17" spans="2:14" ht="22.5" customHeight="1" x14ac:dyDescent="0.3">
      <c r="B17" s="17"/>
      <c r="C17" s="13"/>
      <c r="D17" s="13"/>
      <c r="E17" s="75">
        <f>N17/G17</f>
        <v>0</v>
      </c>
      <c r="F17" s="13"/>
      <c r="G17" s="76">
        <f>SUM(G7:G16)</f>
        <v>8</v>
      </c>
      <c r="H17" s="13"/>
      <c r="I17" s="13"/>
      <c r="J17" s="13"/>
      <c r="K17" s="13"/>
      <c r="L17" s="151" t="s">
        <v>77</v>
      </c>
      <c r="M17" s="151"/>
      <c r="N17" s="74">
        <f>SUM(N7:N16)</f>
        <v>0</v>
      </c>
    </row>
    <row r="18" spans="2:14" ht="15.75" customHeight="1" x14ac:dyDescent="0.3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4" ht="15.75" customHeight="1" x14ac:dyDescent="0.3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4" ht="15.75" customHeight="1" x14ac:dyDescent="0.3">
      <c r="C20" s="9"/>
      <c r="D20" s="69" t="s">
        <v>96</v>
      </c>
      <c r="E20" s="70">
        <f>E17/5</f>
        <v>0</v>
      </c>
      <c r="F20" s="9"/>
      <c r="G20" s="9"/>
      <c r="H20" s="9"/>
      <c r="I20" s="9"/>
      <c r="J20" s="9"/>
      <c r="K20" s="9"/>
      <c r="L20" s="9"/>
    </row>
    <row r="21" spans="2:14" ht="15.75" customHeight="1" x14ac:dyDescent="0.3">
      <c r="C21" s="9"/>
      <c r="D21" s="71"/>
      <c r="E21" s="72" t="str">
        <f>IF(E20&lt;=20%,"NÍVEL 1",IF(E20&lt;=40%,"NÍVEL 2",IF(E20&lt;=60%,"NÍVEL 3",IF(E20&lt;=80%,"NÍVEL 4","NÍVEL 5"))))</f>
        <v>NÍVEL 1</v>
      </c>
      <c r="F21" s="9"/>
      <c r="G21" s="9"/>
      <c r="H21" s="9"/>
      <c r="I21" s="9"/>
      <c r="J21" s="9"/>
      <c r="K21" s="9"/>
      <c r="L21" s="9"/>
    </row>
    <row r="22" spans="2:14" ht="15.75" customHeight="1" x14ac:dyDescent="0.3"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4" ht="15.75" customHeight="1" x14ac:dyDescent="0.3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4" ht="15.75" customHeigh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4" ht="15.75" customHeight="1" x14ac:dyDescent="0.3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4" ht="15.75" customHeight="1" x14ac:dyDescent="0.3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4" ht="15.75" customHeight="1" x14ac:dyDescent="0.3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4" ht="15.75" customHeight="1" x14ac:dyDescent="0.3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4" ht="15.75" customHeigh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4" ht="15.75" customHeight="1" x14ac:dyDescent="0.3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4" ht="15" x14ac:dyDescent="0.3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4" ht="15" x14ac:dyDescent="0.3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5.75" customHeight="1" x14ac:dyDescent="0.3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5.75" customHeight="1" x14ac:dyDescent="0.3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5.75" customHeigh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5.75" customHeigh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15.75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44.25" customHeight="1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44.2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15.75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54" customHeight="1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15.75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5.7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.7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.75" customHeight="1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.75" customHeight="1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15.7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15.7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15.75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5.75" customHeight="1" x14ac:dyDescent="0.3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5.75" customHeight="1" x14ac:dyDescent="0.3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5.75" customHeight="1" x14ac:dyDescent="0.3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ht="15.75" customHeight="1" x14ac:dyDescent="0.3">
      <c r="C77" s="9"/>
      <c r="D77" s="9"/>
      <c r="E77" s="9"/>
      <c r="F77" s="9"/>
      <c r="G77" s="9"/>
      <c r="H77" s="9"/>
      <c r="I77" s="9"/>
      <c r="J77" s="9"/>
      <c r="K77" s="9"/>
      <c r="L77" s="9"/>
    </row>
  </sheetData>
  <sheetProtection algorithmName="SHA-512" hashValue="FhUnJnqPDNZ7VtkCmbED+rEl4GPC9XMUqR2aTZB3TAzWqfqul0e7jUFVxZZpbunp7hMtq47eVvQJV48+1v2uiw==" saltValue="QYX7teElG43sgXp3unT8YQ==" spinCount="100000" sheet="1" objects="1" scenarios="1" selectLockedCells="1"/>
  <mergeCells count="8">
    <mergeCell ref="N5:N6"/>
    <mergeCell ref="L17:M17"/>
    <mergeCell ref="C7:E16"/>
    <mergeCell ref="C3:L3"/>
    <mergeCell ref="C4:L4"/>
    <mergeCell ref="C5:E6"/>
    <mergeCell ref="F5:F6"/>
    <mergeCell ref="G5:G6"/>
  </mergeCells>
  <conditionalFormatting sqref="E21">
    <cfRule type="containsText" dxfId="34" priority="1" operator="containsText" text="NÍVEL 5">
      <formula>NOT(ISERROR(SEARCH("NÍVEL 5",E21)))</formula>
    </cfRule>
    <cfRule type="containsText" dxfId="33" priority="2" operator="containsText" text="NÍVEL 4">
      <formula>NOT(ISERROR(SEARCH("NÍVEL 4",E21)))</formula>
    </cfRule>
    <cfRule type="containsText" dxfId="32" priority="3" operator="containsText" text="NÍVEL 3">
      <formula>NOT(ISERROR(SEARCH("NÍVEL 3",E21)))</formula>
    </cfRule>
    <cfRule type="containsText" dxfId="31" priority="4" operator="containsText" text="NÍVEL 2">
      <formula>NOT(ISERROR(SEARCH("NÍVEL 2",E21)))</formula>
    </cfRule>
    <cfRule type="containsText" dxfId="30" priority="5" operator="containsText" text="NÍVEL 1">
      <formula>NOT(ISERROR(SEARCH("NÍVEL 1",E21)))</formula>
    </cfRule>
  </conditionalFormatting>
  <dataValidations count="1">
    <dataValidation type="custom" allowBlank="1" showInputMessage="1" showErrorMessage="1" errorTitle="Seleção de opções" error="Por favor, preencha apenas com o número indicado na coluna superior." promptTitle="Preenchimento" prompt="Por favor, preencha apenas um valor nesta linha." sqref="H7:L16" xr:uid="{00000000-0002-0000-0500-000000000000}">
      <formula1>AND($M7&lt;=1,H7=H$6)</formula1>
    </dataValidation>
  </dataValidations>
  <pageMargins left="0.511811024" right="0.511811024" top="0.78740157499999996" bottom="0.78740157499999996" header="0.31496062000000002" footer="0.31496062000000002"/>
  <pageSetup paperSize="9" scale="54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Q87"/>
  <sheetViews>
    <sheetView showGridLines="0" topLeftCell="A7" zoomScale="70" zoomScaleNormal="70" workbookViewId="0">
      <selection activeCell="H7" sqref="H7"/>
    </sheetView>
  </sheetViews>
  <sheetFormatPr defaultRowHeight="14.4" x14ac:dyDescent="0.3"/>
  <cols>
    <col min="1" max="1" width="2.88671875" customWidth="1"/>
    <col min="2" max="2" width="4.33203125" customWidth="1"/>
    <col min="5" max="5" width="32" customWidth="1"/>
    <col min="6" max="6" width="58.109375" customWidth="1"/>
    <col min="7" max="7" width="7.44140625" customWidth="1"/>
    <col min="8" max="12" width="20.6640625" customWidth="1"/>
    <col min="13" max="13" width="4.33203125" customWidth="1"/>
  </cols>
  <sheetData>
    <row r="2" spans="2:17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7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2:17" ht="22.5" customHeight="1" x14ac:dyDescent="0.4">
      <c r="B4" s="1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0"/>
    </row>
    <row r="5" spans="2:17" ht="34.799999999999997" x14ac:dyDescent="0.3">
      <c r="B5" s="15"/>
      <c r="C5" s="153" t="s">
        <v>0</v>
      </c>
      <c r="D5" s="154"/>
      <c r="E5" s="155"/>
      <c r="F5" s="159" t="s">
        <v>1</v>
      </c>
      <c r="G5" s="159" t="s">
        <v>75</v>
      </c>
      <c r="H5" s="46" t="s">
        <v>68</v>
      </c>
      <c r="I5" s="46" t="s">
        <v>69</v>
      </c>
      <c r="J5" s="46" t="s">
        <v>70</v>
      </c>
      <c r="K5" s="46" t="s">
        <v>71</v>
      </c>
      <c r="L5" s="46" t="s">
        <v>72</v>
      </c>
      <c r="M5" s="11"/>
      <c r="N5" s="120" t="s">
        <v>76</v>
      </c>
      <c r="O5" s="2"/>
      <c r="P5" s="2"/>
      <c r="Q5" s="2"/>
    </row>
    <row r="6" spans="2:17" s="7" customFormat="1" ht="15" customHeight="1" x14ac:dyDescent="0.3">
      <c r="B6" s="16"/>
      <c r="C6" s="156"/>
      <c r="D6" s="157"/>
      <c r="E6" s="158"/>
      <c r="F6" s="160"/>
      <c r="G6" s="160"/>
      <c r="H6" s="8">
        <v>1</v>
      </c>
      <c r="I6" s="8">
        <v>2</v>
      </c>
      <c r="J6" s="8">
        <v>3</v>
      </c>
      <c r="K6" s="8">
        <v>4</v>
      </c>
      <c r="L6" s="8">
        <v>5</v>
      </c>
      <c r="M6" s="12"/>
      <c r="N6" s="120"/>
    </row>
    <row r="7" spans="2:17" ht="51.75" customHeight="1" x14ac:dyDescent="0.3">
      <c r="B7" s="15"/>
      <c r="C7" s="152" t="s">
        <v>4</v>
      </c>
      <c r="D7" s="152"/>
      <c r="E7" s="152"/>
      <c r="F7" s="1" t="s">
        <v>153</v>
      </c>
      <c r="G7" s="59">
        <v>1</v>
      </c>
      <c r="H7" s="115"/>
      <c r="I7" s="115"/>
      <c r="J7" s="115"/>
      <c r="K7" s="115"/>
      <c r="L7" s="115"/>
      <c r="M7" s="62">
        <f t="shared" ref="M7" si="0">5-COUNTBLANK(H7:L7)</f>
        <v>0</v>
      </c>
      <c r="N7" s="73">
        <f>SUM(H7:L7)*G7</f>
        <v>0</v>
      </c>
    </row>
    <row r="8" spans="2:17" ht="45" x14ac:dyDescent="0.3">
      <c r="B8" s="15"/>
      <c r="C8" s="152"/>
      <c r="D8" s="152"/>
      <c r="E8" s="152"/>
      <c r="F8" s="1" t="s">
        <v>73</v>
      </c>
      <c r="G8" s="59">
        <v>1</v>
      </c>
      <c r="H8" s="115"/>
      <c r="I8" s="115"/>
      <c r="J8" s="115"/>
      <c r="K8" s="115"/>
      <c r="L8" s="115"/>
      <c r="M8" s="62">
        <f t="shared" ref="M8:M26" si="1">5-COUNTBLANK(H8:L8)</f>
        <v>0</v>
      </c>
      <c r="N8" s="73">
        <f t="shared" ref="N8:N26" si="2">SUM(H8:L8)*G8</f>
        <v>0</v>
      </c>
    </row>
    <row r="9" spans="2:17" ht="36.75" customHeight="1" x14ac:dyDescent="0.3">
      <c r="B9" s="15"/>
      <c r="C9" s="152"/>
      <c r="D9" s="152"/>
      <c r="E9" s="152"/>
      <c r="F9" s="1" t="s">
        <v>154</v>
      </c>
      <c r="G9" s="59">
        <v>1</v>
      </c>
      <c r="H9" s="115"/>
      <c r="I9" s="115"/>
      <c r="J9" s="115"/>
      <c r="K9" s="115"/>
      <c r="L9" s="115"/>
      <c r="M9" s="62">
        <f t="shared" si="1"/>
        <v>0</v>
      </c>
      <c r="N9" s="73">
        <f t="shared" si="2"/>
        <v>0</v>
      </c>
    </row>
    <row r="10" spans="2:17" ht="60" x14ac:dyDescent="0.3">
      <c r="B10" s="15"/>
      <c r="C10" s="152"/>
      <c r="D10" s="152"/>
      <c r="E10" s="152"/>
      <c r="F10" s="1" t="s">
        <v>22</v>
      </c>
      <c r="G10" s="59">
        <v>1</v>
      </c>
      <c r="H10" s="115"/>
      <c r="I10" s="115"/>
      <c r="J10" s="115"/>
      <c r="K10" s="115"/>
      <c r="L10" s="115"/>
      <c r="M10" s="62">
        <f t="shared" si="1"/>
        <v>0</v>
      </c>
      <c r="N10" s="73">
        <f t="shared" si="2"/>
        <v>0</v>
      </c>
    </row>
    <row r="11" spans="2:17" ht="48" customHeight="1" x14ac:dyDescent="0.3">
      <c r="B11" s="15"/>
      <c r="C11" s="152"/>
      <c r="D11" s="152"/>
      <c r="E11" s="152"/>
      <c r="F11" s="1" t="s">
        <v>23</v>
      </c>
      <c r="G11" s="59">
        <v>1</v>
      </c>
      <c r="H11" s="115"/>
      <c r="I11" s="115"/>
      <c r="J11" s="115"/>
      <c r="K11" s="115"/>
      <c r="L11" s="115"/>
      <c r="M11" s="62">
        <f t="shared" si="1"/>
        <v>0</v>
      </c>
      <c r="N11" s="73">
        <f t="shared" si="2"/>
        <v>0</v>
      </c>
    </row>
    <row r="12" spans="2:17" ht="45" x14ac:dyDescent="0.3">
      <c r="B12" s="15"/>
      <c r="C12" s="152"/>
      <c r="D12" s="152"/>
      <c r="E12" s="152"/>
      <c r="F12" s="1" t="s">
        <v>24</v>
      </c>
      <c r="G12" s="59">
        <v>1</v>
      </c>
      <c r="H12" s="115"/>
      <c r="I12" s="115"/>
      <c r="J12" s="115"/>
      <c r="K12" s="115"/>
      <c r="L12" s="115"/>
      <c r="M12" s="62">
        <f t="shared" si="1"/>
        <v>0</v>
      </c>
      <c r="N12" s="73">
        <f t="shared" si="2"/>
        <v>0</v>
      </c>
    </row>
    <row r="13" spans="2:17" ht="60" x14ac:dyDescent="0.3">
      <c r="B13" s="15"/>
      <c r="C13" s="152"/>
      <c r="D13" s="152"/>
      <c r="E13" s="152"/>
      <c r="F13" s="1" t="s">
        <v>155</v>
      </c>
      <c r="G13" s="59">
        <v>0.2</v>
      </c>
      <c r="H13" s="115"/>
      <c r="I13" s="115"/>
      <c r="J13" s="115"/>
      <c r="K13" s="115"/>
      <c r="L13" s="115"/>
      <c r="M13" s="62">
        <f t="shared" si="1"/>
        <v>0</v>
      </c>
      <c r="N13" s="73">
        <f t="shared" si="2"/>
        <v>0</v>
      </c>
    </row>
    <row r="14" spans="2:17" ht="64.5" customHeight="1" x14ac:dyDescent="0.3">
      <c r="B14" s="15"/>
      <c r="C14" s="152"/>
      <c r="D14" s="152"/>
      <c r="E14" s="152"/>
      <c r="F14" s="22" t="s">
        <v>156</v>
      </c>
      <c r="G14" s="77">
        <v>0.2</v>
      </c>
      <c r="H14" s="115"/>
      <c r="I14" s="115"/>
      <c r="J14" s="115"/>
      <c r="K14" s="115"/>
      <c r="L14" s="115"/>
      <c r="M14" s="62">
        <f t="shared" si="1"/>
        <v>0</v>
      </c>
      <c r="N14" s="73">
        <f t="shared" si="2"/>
        <v>0</v>
      </c>
    </row>
    <row r="15" spans="2:17" ht="64.5" customHeight="1" x14ac:dyDescent="0.3">
      <c r="B15" s="15"/>
      <c r="C15" s="152"/>
      <c r="D15" s="152"/>
      <c r="E15" s="152"/>
      <c r="F15" s="54" t="s">
        <v>157</v>
      </c>
      <c r="G15" s="78">
        <v>0.6</v>
      </c>
      <c r="H15" s="115"/>
      <c r="I15" s="115"/>
      <c r="J15" s="115"/>
      <c r="K15" s="115"/>
      <c r="L15" s="115"/>
      <c r="M15" s="62">
        <f t="shared" si="1"/>
        <v>0</v>
      </c>
      <c r="N15" s="73">
        <f t="shared" si="2"/>
        <v>0</v>
      </c>
    </row>
    <row r="16" spans="2:17" ht="60" x14ac:dyDescent="0.3">
      <c r="B16" s="15"/>
      <c r="C16" s="152"/>
      <c r="D16" s="152"/>
      <c r="E16" s="152"/>
      <c r="F16" s="1" t="s">
        <v>84</v>
      </c>
      <c r="G16" s="59">
        <v>0.2</v>
      </c>
      <c r="H16" s="115"/>
      <c r="I16" s="115"/>
      <c r="J16" s="115"/>
      <c r="K16" s="115"/>
      <c r="L16" s="115"/>
      <c r="M16" s="62">
        <f t="shared" si="1"/>
        <v>0</v>
      </c>
      <c r="N16" s="73">
        <f t="shared" si="2"/>
        <v>0</v>
      </c>
    </row>
    <row r="17" spans="2:14" ht="79.5" customHeight="1" x14ac:dyDescent="0.3">
      <c r="B17" s="15"/>
      <c r="C17" s="152"/>
      <c r="D17" s="152"/>
      <c r="E17" s="152"/>
      <c r="F17" s="1" t="s">
        <v>85</v>
      </c>
      <c r="G17" s="59">
        <v>1</v>
      </c>
      <c r="H17" s="115"/>
      <c r="I17" s="115"/>
      <c r="J17" s="115"/>
      <c r="K17" s="115"/>
      <c r="L17" s="115"/>
      <c r="M17" s="62">
        <f t="shared" si="1"/>
        <v>0</v>
      </c>
      <c r="N17" s="73">
        <f t="shared" si="2"/>
        <v>0</v>
      </c>
    </row>
    <row r="18" spans="2:14" ht="75" x14ac:dyDescent="0.3">
      <c r="B18" s="15"/>
      <c r="C18" s="152"/>
      <c r="D18" s="152"/>
      <c r="E18" s="152"/>
      <c r="F18" s="1" t="s">
        <v>86</v>
      </c>
      <c r="G18" s="59">
        <v>0.2</v>
      </c>
      <c r="H18" s="115"/>
      <c r="I18" s="115"/>
      <c r="J18" s="115"/>
      <c r="K18" s="115"/>
      <c r="L18" s="115"/>
      <c r="M18" s="62">
        <f t="shared" si="1"/>
        <v>0</v>
      </c>
      <c r="N18" s="73">
        <f t="shared" si="2"/>
        <v>0</v>
      </c>
    </row>
    <row r="19" spans="2:14" ht="64.5" customHeight="1" x14ac:dyDescent="0.3">
      <c r="B19" s="15"/>
      <c r="C19" s="152"/>
      <c r="D19" s="152"/>
      <c r="E19" s="152"/>
      <c r="F19" s="1" t="s">
        <v>87</v>
      </c>
      <c r="G19" s="59">
        <v>1</v>
      </c>
      <c r="H19" s="115"/>
      <c r="I19" s="115"/>
      <c r="J19" s="115"/>
      <c r="K19" s="115"/>
      <c r="L19" s="115"/>
      <c r="M19" s="62">
        <f t="shared" si="1"/>
        <v>0</v>
      </c>
      <c r="N19" s="73">
        <f t="shared" si="2"/>
        <v>0</v>
      </c>
    </row>
    <row r="20" spans="2:14" ht="80.25" customHeight="1" x14ac:dyDescent="0.3">
      <c r="B20" s="15"/>
      <c r="C20" s="152"/>
      <c r="D20" s="152"/>
      <c r="E20" s="152"/>
      <c r="F20" s="1" t="s">
        <v>88</v>
      </c>
      <c r="G20" s="59">
        <v>1</v>
      </c>
      <c r="H20" s="115"/>
      <c r="I20" s="115"/>
      <c r="J20" s="115"/>
      <c r="K20" s="115"/>
      <c r="L20" s="115"/>
      <c r="M20" s="62">
        <f t="shared" si="1"/>
        <v>0</v>
      </c>
      <c r="N20" s="73">
        <f t="shared" si="2"/>
        <v>0</v>
      </c>
    </row>
    <row r="21" spans="2:14" ht="65.25" customHeight="1" x14ac:dyDescent="0.3">
      <c r="B21" s="15"/>
      <c r="C21" s="152"/>
      <c r="D21" s="152"/>
      <c r="E21" s="152"/>
      <c r="F21" s="1" t="s">
        <v>89</v>
      </c>
      <c r="G21" s="59">
        <v>0.4</v>
      </c>
      <c r="H21" s="115"/>
      <c r="I21" s="115"/>
      <c r="J21" s="115"/>
      <c r="K21" s="115"/>
      <c r="L21" s="115"/>
      <c r="M21" s="62">
        <f t="shared" si="1"/>
        <v>0</v>
      </c>
      <c r="N21" s="73">
        <f t="shared" si="2"/>
        <v>0</v>
      </c>
    </row>
    <row r="22" spans="2:14" ht="66.75" customHeight="1" x14ac:dyDescent="0.3">
      <c r="B22" s="15"/>
      <c r="C22" s="152"/>
      <c r="D22" s="152"/>
      <c r="E22" s="152"/>
      <c r="F22" s="1" t="s">
        <v>90</v>
      </c>
      <c r="G22" s="59">
        <v>0.2</v>
      </c>
      <c r="H22" s="115"/>
      <c r="I22" s="115"/>
      <c r="J22" s="115"/>
      <c r="K22" s="115"/>
      <c r="L22" s="115"/>
      <c r="M22" s="62">
        <f t="shared" si="1"/>
        <v>0</v>
      </c>
      <c r="N22" s="73">
        <f t="shared" si="2"/>
        <v>0</v>
      </c>
    </row>
    <row r="23" spans="2:14" ht="60" x14ac:dyDescent="0.3">
      <c r="B23" s="15"/>
      <c r="C23" s="152"/>
      <c r="D23" s="152"/>
      <c r="E23" s="152"/>
      <c r="F23" s="6" t="s">
        <v>91</v>
      </c>
      <c r="G23" s="59">
        <v>0.6</v>
      </c>
      <c r="H23" s="115"/>
      <c r="I23" s="115"/>
      <c r="J23" s="115"/>
      <c r="K23" s="115"/>
      <c r="L23" s="115"/>
      <c r="M23" s="62">
        <f t="shared" si="1"/>
        <v>0</v>
      </c>
      <c r="N23" s="73">
        <f t="shared" si="2"/>
        <v>0</v>
      </c>
    </row>
    <row r="24" spans="2:14" ht="33" customHeight="1" x14ac:dyDescent="0.3">
      <c r="B24" s="15"/>
      <c r="C24" s="152"/>
      <c r="D24" s="152"/>
      <c r="E24" s="152"/>
      <c r="F24" s="22" t="s">
        <v>92</v>
      </c>
      <c r="G24" s="77">
        <v>0.2</v>
      </c>
      <c r="H24" s="115"/>
      <c r="I24" s="115"/>
      <c r="J24" s="115"/>
      <c r="K24" s="115"/>
      <c r="L24" s="115"/>
      <c r="M24" s="62">
        <f t="shared" si="1"/>
        <v>0</v>
      </c>
      <c r="N24" s="73">
        <f t="shared" si="2"/>
        <v>0</v>
      </c>
    </row>
    <row r="25" spans="2:14" ht="45" x14ac:dyDescent="0.3">
      <c r="B25" s="15"/>
      <c r="C25" s="152"/>
      <c r="D25" s="152"/>
      <c r="E25" s="152"/>
      <c r="F25" s="22" t="s">
        <v>93</v>
      </c>
      <c r="G25" s="77">
        <v>0.2</v>
      </c>
      <c r="H25" s="115"/>
      <c r="I25" s="115"/>
      <c r="J25" s="115"/>
      <c r="K25" s="115"/>
      <c r="L25" s="115"/>
      <c r="M25" s="62">
        <f t="shared" si="1"/>
        <v>0</v>
      </c>
      <c r="N25" s="73">
        <f t="shared" si="2"/>
        <v>0</v>
      </c>
    </row>
    <row r="26" spans="2:14" ht="51.75" customHeight="1" x14ac:dyDescent="0.3">
      <c r="B26" s="15"/>
      <c r="C26" s="152"/>
      <c r="D26" s="152"/>
      <c r="E26" s="152"/>
      <c r="F26" s="54" t="s">
        <v>74</v>
      </c>
      <c r="G26" s="79">
        <v>0.6</v>
      </c>
      <c r="H26" s="115"/>
      <c r="I26" s="115"/>
      <c r="J26" s="115"/>
      <c r="K26" s="115"/>
      <c r="L26" s="116"/>
      <c r="M26" s="62">
        <f t="shared" si="1"/>
        <v>0</v>
      </c>
      <c r="N26" s="73">
        <f t="shared" si="2"/>
        <v>0</v>
      </c>
    </row>
    <row r="27" spans="2:14" ht="22.5" customHeight="1" x14ac:dyDescent="0.3">
      <c r="B27" s="17"/>
      <c r="C27" s="13"/>
      <c r="D27" s="13"/>
      <c r="E27" s="75">
        <f>N27/G27</f>
        <v>0</v>
      </c>
      <c r="F27" s="13"/>
      <c r="G27" s="76">
        <f>SUM(G7:G26)</f>
        <v>12.599999999999996</v>
      </c>
      <c r="H27" s="13"/>
      <c r="I27" s="13"/>
      <c r="J27" s="13"/>
      <c r="K27" s="13"/>
      <c r="L27" s="151" t="s">
        <v>77</v>
      </c>
      <c r="M27" s="151"/>
      <c r="N27" s="74">
        <f>SUM(N7:N26)</f>
        <v>0</v>
      </c>
    </row>
    <row r="28" spans="2:14" ht="15.75" customHeight="1" x14ac:dyDescent="0.3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4" ht="15.75" customHeigh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4" ht="15.75" customHeight="1" x14ac:dyDescent="0.3">
      <c r="C30" s="9"/>
      <c r="D30" s="69" t="s">
        <v>95</v>
      </c>
      <c r="E30" s="70">
        <f>E27/5</f>
        <v>0</v>
      </c>
      <c r="F30" s="9"/>
      <c r="G30" s="9"/>
      <c r="H30" s="9"/>
      <c r="I30" s="9"/>
      <c r="J30" s="9"/>
      <c r="K30" s="9"/>
      <c r="L30" s="9"/>
    </row>
    <row r="31" spans="2:14" ht="15.75" customHeight="1" x14ac:dyDescent="0.3">
      <c r="C31" s="9"/>
      <c r="D31" s="71"/>
      <c r="E31" s="72" t="str">
        <f>IF(E30&lt;=20%,"NÍVEL 1",IF(E30&lt;=40%,"NÍVEL 2",IF(E30&lt;=60%,"NÍVEL 3",IF(E30&lt;=80%,"NÍVEL 4","NÍVEL 5"))))</f>
        <v>NÍVEL 1</v>
      </c>
      <c r="F31" s="9"/>
      <c r="G31" s="9"/>
      <c r="H31" s="9"/>
      <c r="I31" s="9"/>
      <c r="J31" s="9"/>
      <c r="K31" s="9"/>
      <c r="L31" s="9"/>
    </row>
    <row r="32" spans="2:14" ht="15.75" customHeight="1" x14ac:dyDescent="0.3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5.75" customHeight="1" x14ac:dyDescent="0.3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5.75" customHeight="1" x14ac:dyDescent="0.3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5.75" customHeigh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5.75" customHeigh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15.75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15.75" customHeight="1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15.7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15.75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15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15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44.2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44.2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.75" customHeight="1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54" customHeight="1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15.7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15.7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15.75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5.75" customHeight="1" x14ac:dyDescent="0.3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5.75" customHeight="1" x14ac:dyDescent="0.3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5.75" customHeight="1" x14ac:dyDescent="0.3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ht="15.75" customHeight="1" x14ac:dyDescent="0.3"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3:12" ht="15.75" customHeight="1" x14ac:dyDescent="0.3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 ht="15.75" customHeight="1" x14ac:dyDescent="0.3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 ht="15.75" customHeight="1" x14ac:dyDescent="0.3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3:12" ht="15.75" customHeight="1" x14ac:dyDescent="0.3"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3:12" ht="15.75" customHeight="1" x14ac:dyDescent="0.3"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3:12" ht="15.75" customHeight="1" x14ac:dyDescent="0.3"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3:12" ht="15.75" customHeight="1" x14ac:dyDescent="0.3"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3:12" ht="15.75" customHeight="1" x14ac:dyDescent="0.3"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3:12" ht="15.75" customHeight="1" x14ac:dyDescent="0.3"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3:12" ht="15.75" customHeight="1" x14ac:dyDescent="0.3">
      <c r="C87" s="9"/>
      <c r="D87" s="9"/>
      <c r="E87" s="9"/>
      <c r="F87" s="9"/>
      <c r="G87" s="9"/>
      <c r="H87" s="9"/>
      <c r="I87" s="9"/>
      <c r="J87" s="9"/>
      <c r="K87" s="9"/>
      <c r="L87" s="9"/>
    </row>
  </sheetData>
  <sheetProtection algorithmName="SHA-512" hashValue="iqHXAU9LJJtjjmXW0JgPmPR/06DYlZCuk98tNZhFx6sNkLF4O69ExiEMvjSna8Gu1bw566xy789AT1erl7d1tg==" saltValue="YH0spKgDIIaiY8PwJSmWOQ==" spinCount="100000" sheet="1" objects="1" scenarios="1" selectLockedCells="1"/>
  <mergeCells count="8">
    <mergeCell ref="N5:N6"/>
    <mergeCell ref="L27:M27"/>
    <mergeCell ref="C7:E26"/>
    <mergeCell ref="C3:L3"/>
    <mergeCell ref="C4:L4"/>
    <mergeCell ref="C5:E6"/>
    <mergeCell ref="F5:F6"/>
    <mergeCell ref="G5:G6"/>
  </mergeCells>
  <conditionalFormatting sqref="E31">
    <cfRule type="containsText" dxfId="29" priority="1" operator="containsText" text="NÍVEL 5">
      <formula>NOT(ISERROR(SEARCH("NÍVEL 5",E31)))</formula>
    </cfRule>
    <cfRule type="containsText" dxfId="28" priority="2" operator="containsText" text="NÍVEL 4">
      <formula>NOT(ISERROR(SEARCH("NÍVEL 4",E31)))</formula>
    </cfRule>
    <cfRule type="containsText" dxfId="27" priority="3" operator="containsText" text="NÍVEL 3">
      <formula>NOT(ISERROR(SEARCH("NÍVEL 3",E31)))</formula>
    </cfRule>
    <cfRule type="containsText" dxfId="26" priority="4" operator="containsText" text="NÍVEL 2">
      <formula>NOT(ISERROR(SEARCH("NÍVEL 2",E31)))</formula>
    </cfRule>
    <cfRule type="containsText" dxfId="25" priority="5" operator="containsText" text="NÍVEL 1">
      <formula>NOT(ISERROR(SEARCH("NÍVEL 1",E31)))</formula>
    </cfRule>
  </conditionalFormatting>
  <dataValidations count="1">
    <dataValidation type="custom" allowBlank="1" showInputMessage="1" showErrorMessage="1" errorTitle="Seleção de opções" error="Por favor, preencha apenas com o número indicado na coluna superior." promptTitle="Preenchimento" prompt="Por favor, preencha apenas um valor nesta linha." sqref="H7:L26" xr:uid="{00000000-0002-0000-0600-000000000000}">
      <formula1>AND($M7&lt;=1,H7=H$6)</formula1>
    </dataValidation>
  </dataValidations>
  <pageMargins left="0.51181102362204722" right="0.51181102362204722" top="0.78740157480314965" bottom="0.78740157480314965" header="0.31496062992125984" footer="0.31496062992125984"/>
  <pageSetup paperSize="9" scale="54" fitToHeight="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Q77"/>
  <sheetViews>
    <sheetView showGridLines="0" topLeftCell="A11" zoomScale="70" zoomScaleNormal="70" workbookViewId="0">
      <selection activeCell="H7" sqref="H7"/>
    </sheetView>
  </sheetViews>
  <sheetFormatPr defaultRowHeight="14.4" x14ac:dyDescent="0.3"/>
  <cols>
    <col min="1" max="1" width="2.88671875" customWidth="1"/>
    <col min="2" max="2" width="4.33203125" customWidth="1"/>
    <col min="5" max="5" width="32" customWidth="1"/>
    <col min="6" max="6" width="58.109375" customWidth="1"/>
    <col min="7" max="7" width="8" customWidth="1"/>
    <col min="8" max="12" width="20.6640625" customWidth="1"/>
    <col min="13" max="13" width="4.33203125" customWidth="1"/>
  </cols>
  <sheetData>
    <row r="2" spans="2:17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7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2:17" ht="22.5" customHeight="1" x14ac:dyDescent="0.4">
      <c r="B4" s="1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0"/>
    </row>
    <row r="5" spans="2:17" ht="34.799999999999997" x14ac:dyDescent="0.3">
      <c r="B5" s="15"/>
      <c r="C5" s="153" t="s">
        <v>0</v>
      </c>
      <c r="D5" s="154"/>
      <c r="E5" s="155"/>
      <c r="F5" s="159" t="s">
        <v>1</v>
      </c>
      <c r="G5" s="159" t="s">
        <v>75</v>
      </c>
      <c r="H5" s="46" t="s">
        <v>68</v>
      </c>
      <c r="I5" s="46" t="s">
        <v>69</v>
      </c>
      <c r="J5" s="46" t="s">
        <v>70</v>
      </c>
      <c r="K5" s="46" t="s">
        <v>71</v>
      </c>
      <c r="L5" s="46" t="s">
        <v>72</v>
      </c>
      <c r="M5" s="11"/>
      <c r="N5" s="120" t="s">
        <v>76</v>
      </c>
      <c r="O5" s="2"/>
      <c r="P5" s="2"/>
      <c r="Q5" s="2"/>
    </row>
    <row r="6" spans="2:17" s="7" customFormat="1" ht="15" customHeight="1" x14ac:dyDescent="0.3">
      <c r="B6" s="16"/>
      <c r="C6" s="156"/>
      <c r="D6" s="157"/>
      <c r="E6" s="158"/>
      <c r="F6" s="160"/>
      <c r="G6" s="160"/>
      <c r="H6" s="8">
        <v>1</v>
      </c>
      <c r="I6" s="8">
        <v>2</v>
      </c>
      <c r="J6" s="8">
        <v>3</v>
      </c>
      <c r="K6" s="8">
        <v>4</v>
      </c>
      <c r="L6" s="8">
        <v>5</v>
      </c>
      <c r="M6" s="12"/>
      <c r="N6" s="120"/>
    </row>
    <row r="7" spans="2:17" ht="69.75" customHeight="1" x14ac:dyDescent="0.3">
      <c r="B7" s="15"/>
      <c r="C7" s="152" t="s">
        <v>5</v>
      </c>
      <c r="D7" s="152"/>
      <c r="E7" s="152"/>
      <c r="F7" s="1" t="s">
        <v>42</v>
      </c>
      <c r="G7" s="59">
        <v>0.2</v>
      </c>
      <c r="H7" s="115"/>
      <c r="I7" s="115"/>
      <c r="J7" s="115"/>
      <c r="K7" s="115"/>
      <c r="L7" s="115"/>
      <c r="M7" s="62">
        <f t="shared" ref="M7" si="0">5-COUNTBLANK(H7:L7)</f>
        <v>0</v>
      </c>
      <c r="N7" s="73">
        <f>SUM(H7:L7)*G7</f>
        <v>0</v>
      </c>
    </row>
    <row r="8" spans="2:17" ht="64.5" customHeight="1" x14ac:dyDescent="0.3">
      <c r="B8" s="15"/>
      <c r="C8" s="152"/>
      <c r="D8" s="152"/>
      <c r="E8" s="152"/>
      <c r="F8" s="1" t="s">
        <v>25</v>
      </c>
      <c r="G8" s="59">
        <v>1</v>
      </c>
      <c r="H8" s="115"/>
      <c r="I8" s="115"/>
      <c r="J8" s="115"/>
      <c r="K8" s="115"/>
      <c r="L8" s="115"/>
      <c r="M8" s="62">
        <f t="shared" ref="M8:M16" si="1">5-COUNTBLANK(H8:L8)</f>
        <v>0</v>
      </c>
      <c r="N8" s="73">
        <f t="shared" ref="N8:N16" si="2">SUM(H8:L8)*G8</f>
        <v>0</v>
      </c>
    </row>
    <row r="9" spans="2:17" ht="48" customHeight="1" x14ac:dyDescent="0.3">
      <c r="B9" s="15"/>
      <c r="C9" s="152"/>
      <c r="D9" s="152"/>
      <c r="E9" s="152"/>
      <c r="F9" s="1" t="s">
        <v>26</v>
      </c>
      <c r="G9" s="59">
        <v>1</v>
      </c>
      <c r="H9" s="115"/>
      <c r="I9" s="115"/>
      <c r="J9" s="115"/>
      <c r="K9" s="115"/>
      <c r="L9" s="115"/>
      <c r="M9" s="62">
        <f t="shared" si="1"/>
        <v>0</v>
      </c>
      <c r="N9" s="73">
        <f t="shared" si="2"/>
        <v>0</v>
      </c>
    </row>
    <row r="10" spans="2:17" ht="66.75" customHeight="1" x14ac:dyDescent="0.3">
      <c r="B10" s="15"/>
      <c r="C10" s="152"/>
      <c r="D10" s="152"/>
      <c r="E10" s="152"/>
      <c r="F10" s="1" t="s">
        <v>27</v>
      </c>
      <c r="G10" s="59">
        <v>0.6</v>
      </c>
      <c r="H10" s="115"/>
      <c r="I10" s="115"/>
      <c r="J10" s="115"/>
      <c r="K10" s="115"/>
      <c r="L10" s="115"/>
      <c r="M10" s="62">
        <f t="shared" si="1"/>
        <v>0</v>
      </c>
      <c r="N10" s="73">
        <f t="shared" si="2"/>
        <v>0</v>
      </c>
    </row>
    <row r="11" spans="2:17" ht="65.25" customHeight="1" x14ac:dyDescent="0.3">
      <c r="B11" s="15"/>
      <c r="C11" s="152"/>
      <c r="D11" s="152"/>
      <c r="E11" s="152"/>
      <c r="F11" s="1" t="s">
        <v>43</v>
      </c>
      <c r="G11" s="59">
        <v>0.6</v>
      </c>
      <c r="H11" s="115"/>
      <c r="I11" s="115"/>
      <c r="J11" s="115"/>
      <c r="K11" s="115"/>
      <c r="L11" s="115"/>
      <c r="M11" s="62">
        <f t="shared" si="1"/>
        <v>0</v>
      </c>
      <c r="N11" s="73">
        <f t="shared" si="2"/>
        <v>0</v>
      </c>
    </row>
    <row r="12" spans="2:17" ht="34.5" customHeight="1" x14ac:dyDescent="0.3">
      <c r="B12" s="15"/>
      <c r="C12" s="152"/>
      <c r="D12" s="152"/>
      <c r="E12" s="152"/>
      <c r="F12" s="1" t="s">
        <v>28</v>
      </c>
      <c r="G12" s="59">
        <v>0.6</v>
      </c>
      <c r="H12" s="115"/>
      <c r="I12" s="115"/>
      <c r="J12" s="115"/>
      <c r="K12" s="115"/>
      <c r="L12" s="115"/>
      <c r="M12" s="62">
        <f t="shared" si="1"/>
        <v>0</v>
      </c>
      <c r="N12" s="73">
        <f t="shared" si="2"/>
        <v>0</v>
      </c>
    </row>
    <row r="13" spans="2:17" ht="49.5" customHeight="1" x14ac:dyDescent="0.3">
      <c r="B13" s="15"/>
      <c r="C13" s="152"/>
      <c r="D13" s="152"/>
      <c r="E13" s="152"/>
      <c r="F13" s="1" t="s">
        <v>29</v>
      </c>
      <c r="G13" s="59">
        <v>0.2</v>
      </c>
      <c r="H13" s="115"/>
      <c r="I13" s="115"/>
      <c r="J13" s="115"/>
      <c r="K13" s="115"/>
      <c r="L13" s="115"/>
      <c r="M13" s="62">
        <f t="shared" si="1"/>
        <v>0</v>
      </c>
      <c r="N13" s="73">
        <f t="shared" si="2"/>
        <v>0</v>
      </c>
    </row>
    <row r="14" spans="2:17" ht="37.5" customHeight="1" x14ac:dyDescent="0.3">
      <c r="B14" s="15"/>
      <c r="C14" s="152"/>
      <c r="D14" s="152"/>
      <c r="E14" s="152"/>
      <c r="F14" s="1" t="s">
        <v>30</v>
      </c>
      <c r="G14" s="59">
        <v>0.8</v>
      </c>
      <c r="H14" s="115"/>
      <c r="I14" s="115"/>
      <c r="J14" s="115"/>
      <c r="K14" s="115"/>
      <c r="L14" s="115"/>
      <c r="M14" s="62">
        <f t="shared" si="1"/>
        <v>0</v>
      </c>
      <c r="N14" s="73">
        <f t="shared" si="2"/>
        <v>0</v>
      </c>
    </row>
    <row r="15" spans="2:17" ht="49.5" customHeight="1" x14ac:dyDescent="0.3">
      <c r="B15" s="15"/>
      <c r="C15" s="152"/>
      <c r="D15" s="152"/>
      <c r="E15" s="152"/>
      <c r="F15" s="1" t="s">
        <v>31</v>
      </c>
      <c r="G15" s="59">
        <v>1</v>
      </c>
      <c r="H15" s="115"/>
      <c r="I15" s="115"/>
      <c r="J15" s="115"/>
      <c r="K15" s="115"/>
      <c r="L15" s="115"/>
      <c r="M15" s="62">
        <f t="shared" si="1"/>
        <v>0</v>
      </c>
      <c r="N15" s="73">
        <f t="shared" si="2"/>
        <v>0</v>
      </c>
    </row>
    <row r="16" spans="2:17" ht="54.75" customHeight="1" x14ac:dyDescent="0.3">
      <c r="B16" s="15"/>
      <c r="C16" s="152"/>
      <c r="D16" s="152"/>
      <c r="E16" s="152"/>
      <c r="F16" s="6" t="s">
        <v>32</v>
      </c>
      <c r="G16" s="59">
        <v>1</v>
      </c>
      <c r="H16" s="115"/>
      <c r="I16" s="115"/>
      <c r="J16" s="115"/>
      <c r="K16" s="115"/>
      <c r="L16" s="115"/>
      <c r="M16" s="62">
        <f t="shared" si="1"/>
        <v>0</v>
      </c>
      <c r="N16" s="73">
        <f t="shared" si="2"/>
        <v>0</v>
      </c>
    </row>
    <row r="17" spans="2:14" ht="22.5" customHeight="1" x14ac:dyDescent="0.3">
      <c r="B17" s="17"/>
      <c r="C17" s="13"/>
      <c r="D17" s="13"/>
      <c r="E17" s="75">
        <f>N17/G17</f>
        <v>0</v>
      </c>
      <c r="F17" s="13"/>
      <c r="G17" s="76">
        <f>SUM(G7:G16)</f>
        <v>7</v>
      </c>
      <c r="H17" s="13"/>
      <c r="I17" s="13"/>
      <c r="J17" s="13"/>
      <c r="K17" s="13"/>
      <c r="L17" s="151" t="s">
        <v>77</v>
      </c>
      <c r="M17" s="151"/>
      <c r="N17" s="74">
        <f>SUM(N7:N16)</f>
        <v>0</v>
      </c>
    </row>
    <row r="18" spans="2:14" ht="15.75" customHeight="1" x14ac:dyDescent="0.3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4" ht="15.75" customHeight="1" x14ac:dyDescent="0.3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4" ht="15.75" customHeight="1" x14ac:dyDescent="0.3">
      <c r="C20" s="9"/>
      <c r="D20" s="69" t="s">
        <v>94</v>
      </c>
      <c r="E20" s="70">
        <f>E17/5</f>
        <v>0</v>
      </c>
      <c r="F20" s="9"/>
      <c r="G20" s="9"/>
      <c r="H20" s="9"/>
      <c r="I20" s="9"/>
      <c r="J20" s="9"/>
      <c r="K20" s="9"/>
      <c r="L20" s="9"/>
    </row>
    <row r="21" spans="2:14" ht="15.75" customHeight="1" x14ac:dyDescent="0.3">
      <c r="C21" s="9"/>
      <c r="D21" s="71"/>
      <c r="E21" s="72" t="str">
        <f>IF(E20&lt;=20%,"NÍVEL 1",IF(E20&lt;=40%,"NÍVEL 2",IF(E20&lt;=60%,"NÍVEL 3",IF(E20&lt;=80%,"NÍVEL 4","NÍVEL 5"))))</f>
        <v>NÍVEL 1</v>
      </c>
      <c r="F21" s="9"/>
      <c r="G21" s="9"/>
      <c r="H21" s="9"/>
      <c r="I21" s="9"/>
      <c r="J21" s="9"/>
      <c r="K21" s="9"/>
      <c r="L21" s="9"/>
    </row>
    <row r="22" spans="2:14" ht="15.75" customHeight="1" x14ac:dyDescent="0.3"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4" ht="15.75" customHeight="1" x14ac:dyDescent="0.3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4" ht="15.75" customHeigh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4" ht="15.75" customHeight="1" x14ac:dyDescent="0.3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4" ht="15.75" customHeight="1" x14ac:dyDescent="0.3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4" ht="15.75" customHeight="1" x14ac:dyDescent="0.3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4" ht="15.75" customHeight="1" x14ac:dyDescent="0.3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4" ht="15.75" customHeigh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4" ht="15.75" customHeight="1" x14ac:dyDescent="0.3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4" ht="15" x14ac:dyDescent="0.3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4" ht="15" x14ac:dyDescent="0.3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5.75" customHeight="1" x14ac:dyDescent="0.3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5.75" customHeight="1" x14ac:dyDescent="0.3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5.75" customHeigh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5.75" customHeigh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15.75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44.25" customHeight="1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44.2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15.75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54" customHeight="1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15.75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5.7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.7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.75" customHeight="1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.75" customHeight="1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15.7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15.7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15.75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5.75" customHeight="1" x14ac:dyDescent="0.3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5.75" customHeight="1" x14ac:dyDescent="0.3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5.75" customHeight="1" x14ac:dyDescent="0.3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ht="15.75" customHeight="1" x14ac:dyDescent="0.3">
      <c r="C77" s="9"/>
      <c r="D77" s="9"/>
      <c r="E77" s="9"/>
      <c r="F77" s="9"/>
      <c r="G77" s="9"/>
      <c r="H77" s="9"/>
      <c r="I77" s="9"/>
      <c r="J77" s="9"/>
      <c r="K77" s="9"/>
      <c r="L77" s="9"/>
    </row>
  </sheetData>
  <sheetProtection algorithmName="SHA-512" hashValue="6dKE2m9Gz3by0h5J5y/bRJ3Wb/s1l+bc9CiwxRSFMveJGD1j1Wr9o+BenSJmI7RQrmVS62igqNLrOj3j6JgMwQ==" saltValue="qOy3USaPybqJsRch+biIBA==" spinCount="100000" sheet="1" objects="1" scenarios="1" selectLockedCells="1"/>
  <mergeCells count="8">
    <mergeCell ref="N5:N6"/>
    <mergeCell ref="L17:M17"/>
    <mergeCell ref="C7:E16"/>
    <mergeCell ref="C3:L3"/>
    <mergeCell ref="C4:L4"/>
    <mergeCell ref="C5:E6"/>
    <mergeCell ref="F5:F6"/>
    <mergeCell ref="G5:G6"/>
  </mergeCells>
  <conditionalFormatting sqref="E21">
    <cfRule type="containsText" dxfId="24" priority="1" operator="containsText" text="NÍVEL 5">
      <formula>NOT(ISERROR(SEARCH("NÍVEL 5",E21)))</formula>
    </cfRule>
    <cfRule type="containsText" dxfId="23" priority="2" operator="containsText" text="NÍVEL 4">
      <formula>NOT(ISERROR(SEARCH("NÍVEL 4",E21)))</formula>
    </cfRule>
    <cfRule type="containsText" dxfId="22" priority="3" operator="containsText" text="NÍVEL 3">
      <formula>NOT(ISERROR(SEARCH("NÍVEL 3",E21)))</formula>
    </cfRule>
    <cfRule type="containsText" dxfId="21" priority="4" operator="containsText" text="NÍVEL 2">
      <formula>NOT(ISERROR(SEARCH("NÍVEL 2",E21)))</formula>
    </cfRule>
    <cfRule type="containsText" dxfId="20" priority="5" operator="containsText" text="NÍVEL 1">
      <formula>NOT(ISERROR(SEARCH("NÍVEL 1",E21)))</formula>
    </cfRule>
  </conditionalFormatting>
  <dataValidations count="1">
    <dataValidation type="custom" allowBlank="1" showInputMessage="1" showErrorMessage="1" errorTitle="Seleção de opções" error="Por favor, preencha apenas com o número indicado na coluna superior." promptTitle="Preenchimento" prompt="Por favor, preencha apenas um valor nesta linha." sqref="H7:L16" xr:uid="{00000000-0002-0000-0700-000000000000}">
      <formula1>AND($M7&lt;=1,H7=H$6)</formula1>
    </dataValidation>
  </dataValidations>
  <pageMargins left="0.511811024" right="0.511811024" top="0.78740157499999996" bottom="0.78740157499999996" header="0.31496062000000002" footer="0.31496062000000002"/>
  <pageSetup paperSize="9" scale="54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Q73"/>
  <sheetViews>
    <sheetView showGridLines="0" zoomScale="70" zoomScaleNormal="70" workbookViewId="0">
      <selection activeCell="J7" sqref="J7"/>
    </sheetView>
  </sheetViews>
  <sheetFormatPr defaultRowHeight="14.4" x14ac:dyDescent="0.3"/>
  <cols>
    <col min="1" max="1" width="2.88671875" customWidth="1"/>
    <col min="2" max="2" width="4.33203125" customWidth="1"/>
    <col min="5" max="5" width="32" customWidth="1"/>
    <col min="6" max="6" width="58.109375" customWidth="1"/>
    <col min="7" max="7" width="9.5546875" customWidth="1"/>
    <col min="8" max="12" width="20.6640625" customWidth="1"/>
    <col min="13" max="13" width="4.33203125" customWidth="1"/>
  </cols>
  <sheetData>
    <row r="2" spans="2:17" ht="22.5" customHeigh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7" ht="37.5" customHeight="1" x14ac:dyDescent="0.3">
      <c r="B3" s="15"/>
      <c r="C3" s="120" t="str">
        <f>UPPER("Sistemática de Mensuração do Grau de Maturidade do Processo de Compras na Construção Civil")</f>
        <v>SISTEMÁTICA DE MENSURAÇÃO DO GRAU DE MATURIDADE DO PROCESSO DE COMPRAS NA CONSTRUÇÃO CIVIL</v>
      </c>
      <c r="D3" s="120"/>
      <c r="E3" s="120"/>
      <c r="F3" s="120"/>
      <c r="G3" s="120"/>
      <c r="H3" s="120"/>
      <c r="I3" s="120"/>
      <c r="J3" s="120"/>
      <c r="K3" s="120"/>
      <c r="L3" s="120"/>
      <c r="M3" s="10"/>
    </row>
    <row r="4" spans="2:17" ht="22.5" customHeight="1" x14ac:dyDescent="0.4">
      <c r="B4" s="1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0"/>
    </row>
    <row r="5" spans="2:17" ht="34.799999999999997" x14ac:dyDescent="0.3">
      <c r="B5" s="15"/>
      <c r="C5" s="153" t="s">
        <v>0</v>
      </c>
      <c r="D5" s="154"/>
      <c r="E5" s="155"/>
      <c r="F5" s="159" t="s">
        <v>1</v>
      </c>
      <c r="G5" s="159" t="s">
        <v>75</v>
      </c>
      <c r="H5" s="46" t="s">
        <v>68</v>
      </c>
      <c r="I5" s="46" t="s">
        <v>69</v>
      </c>
      <c r="J5" s="46" t="s">
        <v>70</v>
      </c>
      <c r="K5" s="46" t="s">
        <v>71</v>
      </c>
      <c r="L5" s="46" t="s">
        <v>72</v>
      </c>
      <c r="M5" s="11"/>
      <c r="N5" s="120" t="s">
        <v>76</v>
      </c>
      <c r="O5" s="2"/>
      <c r="P5" s="2"/>
      <c r="Q5" s="2"/>
    </row>
    <row r="6" spans="2:17" s="7" customFormat="1" ht="15" customHeight="1" x14ac:dyDescent="0.3">
      <c r="B6" s="16"/>
      <c r="C6" s="156"/>
      <c r="D6" s="157"/>
      <c r="E6" s="158"/>
      <c r="F6" s="160"/>
      <c r="G6" s="160"/>
      <c r="H6" s="8">
        <v>1</v>
      </c>
      <c r="I6" s="8">
        <v>2</v>
      </c>
      <c r="J6" s="8">
        <v>3</v>
      </c>
      <c r="K6" s="8">
        <v>4</v>
      </c>
      <c r="L6" s="8">
        <v>5</v>
      </c>
      <c r="M6" s="12"/>
      <c r="N6" s="120"/>
    </row>
    <row r="7" spans="2:17" ht="50.25" customHeight="1" x14ac:dyDescent="0.3">
      <c r="B7" s="15"/>
      <c r="C7" s="152" t="s">
        <v>6</v>
      </c>
      <c r="D7" s="152"/>
      <c r="E7" s="152"/>
      <c r="F7" s="1" t="s">
        <v>33</v>
      </c>
      <c r="G7" s="59">
        <v>0.2</v>
      </c>
      <c r="H7" s="115"/>
      <c r="I7" s="115"/>
      <c r="J7" s="115"/>
      <c r="K7" s="115"/>
      <c r="L7" s="115"/>
      <c r="M7" s="62">
        <f t="shared" ref="M7" si="0">5-COUNTBLANK(H7:L7)</f>
        <v>0</v>
      </c>
      <c r="N7" s="73">
        <f>SUM(H7:L7)*G7</f>
        <v>0</v>
      </c>
    </row>
    <row r="8" spans="2:17" ht="54.75" customHeight="1" x14ac:dyDescent="0.3">
      <c r="B8" s="15"/>
      <c r="C8" s="152"/>
      <c r="D8" s="152"/>
      <c r="E8" s="152"/>
      <c r="F8" s="1" t="s">
        <v>37</v>
      </c>
      <c r="G8" s="59">
        <v>0.2</v>
      </c>
      <c r="H8" s="115"/>
      <c r="I8" s="115"/>
      <c r="J8" s="115"/>
      <c r="K8" s="115"/>
      <c r="L8" s="115"/>
      <c r="M8" s="62">
        <f t="shared" ref="M8:M12" si="1">5-COUNTBLANK(H8:L8)</f>
        <v>0</v>
      </c>
      <c r="N8" s="73">
        <f t="shared" ref="N8:N12" si="2">SUM(H8:L8)*G8</f>
        <v>0</v>
      </c>
    </row>
    <row r="9" spans="2:17" ht="48" customHeight="1" x14ac:dyDescent="0.3">
      <c r="B9" s="15"/>
      <c r="C9" s="152"/>
      <c r="D9" s="152"/>
      <c r="E9" s="152"/>
      <c r="F9" s="1" t="s">
        <v>38</v>
      </c>
      <c r="G9" s="59">
        <v>0.2</v>
      </c>
      <c r="H9" s="115"/>
      <c r="I9" s="115"/>
      <c r="J9" s="115"/>
      <c r="K9" s="115"/>
      <c r="L9" s="115"/>
      <c r="M9" s="62">
        <f t="shared" si="1"/>
        <v>0</v>
      </c>
      <c r="N9" s="73">
        <f t="shared" si="2"/>
        <v>0</v>
      </c>
    </row>
    <row r="10" spans="2:17" ht="54.75" customHeight="1" x14ac:dyDescent="0.3">
      <c r="B10" s="15"/>
      <c r="C10" s="152"/>
      <c r="D10" s="152"/>
      <c r="E10" s="152"/>
      <c r="F10" s="1" t="s">
        <v>39</v>
      </c>
      <c r="G10" s="59">
        <v>0.6</v>
      </c>
      <c r="H10" s="115"/>
      <c r="I10" s="115"/>
      <c r="J10" s="115"/>
      <c r="K10" s="115"/>
      <c r="L10" s="115"/>
      <c r="M10" s="62">
        <f t="shared" si="1"/>
        <v>0</v>
      </c>
      <c r="N10" s="73">
        <f t="shared" si="2"/>
        <v>0</v>
      </c>
    </row>
    <row r="11" spans="2:17" ht="42.75" customHeight="1" x14ac:dyDescent="0.3">
      <c r="B11" s="15"/>
      <c r="C11" s="152"/>
      <c r="D11" s="152"/>
      <c r="E11" s="152"/>
      <c r="F11" s="1" t="s">
        <v>40</v>
      </c>
      <c r="G11" s="59">
        <v>1</v>
      </c>
      <c r="H11" s="115"/>
      <c r="I11" s="115"/>
      <c r="J11" s="115"/>
      <c r="K11" s="115"/>
      <c r="L11" s="115"/>
      <c r="M11" s="62">
        <f t="shared" si="1"/>
        <v>0</v>
      </c>
      <c r="N11" s="73">
        <f t="shared" si="2"/>
        <v>0</v>
      </c>
    </row>
    <row r="12" spans="2:17" ht="34.5" customHeight="1" x14ac:dyDescent="0.3">
      <c r="B12" s="15"/>
      <c r="C12" s="152"/>
      <c r="D12" s="152"/>
      <c r="E12" s="152"/>
      <c r="F12" s="1" t="s">
        <v>41</v>
      </c>
      <c r="G12" s="59">
        <v>0.2</v>
      </c>
      <c r="H12" s="115"/>
      <c r="I12" s="115"/>
      <c r="J12" s="115"/>
      <c r="K12" s="115"/>
      <c r="L12" s="116"/>
      <c r="M12" s="62">
        <f t="shared" si="1"/>
        <v>0</v>
      </c>
      <c r="N12" s="73">
        <f t="shared" si="2"/>
        <v>0</v>
      </c>
    </row>
    <row r="13" spans="2:17" ht="22.5" customHeight="1" x14ac:dyDescent="0.3">
      <c r="B13" s="17"/>
      <c r="C13" s="13"/>
      <c r="D13" s="13"/>
      <c r="E13" s="75">
        <f>N13/G13</f>
        <v>0</v>
      </c>
      <c r="F13" s="13"/>
      <c r="G13" s="60">
        <f>SUM(G7:G12)</f>
        <v>2.4000000000000004</v>
      </c>
      <c r="H13" s="13"/>
      <c r="I13" s="13"/>
      <c r="J13" s="13"/>
      <c r="K13" s="13"/>
      <c r="L13" s="151" t="s">
        <v>77</v>
      </c>
      <c r="M13" s="151"/>
      <c r="N13" s="74">
        <f>SUM(N7:N12)</f>
        <v>0</v>
      </c>
    </row>
    <row r="14" spans="2:17" ht="15.75" customHeight="1" x14ac:dyDescent="0.3"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7" ht="15.75" customHeight="1" x14ac:dyDescent="0.3"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7" ht="15.75" customHeight="1" x14ac:dyDescent="0.3">
      <c r="C16" s="9"/>
      <c r="D16" s="69" t="s">
        <v>83</v>
      </c>
      <c r="E16" s="70">
        <f>E13/5</f>
        <v>0</v>
      </c>
      <c r="F16" s="9"/>
      <c r="G16" s="9"/>
      <c r="H16" s="9"/>
      <c r="I16" s="9"/>
      <c r="J16" s="9"/>
      <c r="K16" s="9"/>
      <c r="L16" s="9"/>
    </row>
    <row r="17" spans="3:12" ht="15.75" customHeight="1" x14ac:dyDescent="0.3">
      <c r="C17" s="9"/>
      <c r="D17" s="71"/>
      <c r="E17" s="72" t="str">
        <f>IF(E16&lt;=20%,"NÍVEL 1",IF(E16&lt;=40%,"NÍVEL 2",IF(E16&lt;=60%,"NÍVEL 3",IF(E16&lt;=80%,"NÍVEL 4","NÍVEL 5"))))</f>
        <v>NÍVEL 1</v>
      </c>
      <c r="F17" s="9"/>
      <c r="G17" s="9"/>
      <c r="H17" s="9"/>
      <c r="I17" s="9"/>
      <c r="J17" s="9"/>
      <c r="K17" s="9"/>
      <c r="L17" s="9"/>
    </row>
    <row r="18" spans="3:12" ht="15.75" customHeight="1" x14ac:dyDescent="0.3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3:12" ht="15.75" customHeight="1" x14ac:dyDescent="0.3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3:12" ht="15.75" customHeight="1" x14ac:dyDescent="0.3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3:12" ht="15.75" customHeight="1" x14ac:dyDescent="0.3"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3:12" ht="15.75" customHeight="1" x14ac:dyDescent="0.3"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3:12" ht="15.75" customHeight="1" x14ac:dyDescent="0.3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3:12" ht="15.75" customHeigh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3:12" ht="15.75" customHeight="1" x14ac:dyDescent="0.3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3:12" ht="15.75" customHeight="1" x14ac:dyDescent="0.3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3:12" ht="15" x14ac:dyDescent="0.3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3:12" ht="15" x14ac:dyDescent="0.3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3:12" ht="15.75" customHeigh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3:12" ht="15.75" customHeight="1" x14ac:dyDescent="0.3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 x14ac:dyDescent="0.3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3:12" ht="15.75" customHeight="1" x14ac:dyDescent="0.3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5.75" customHeight="1" x14ac:dyDescent="0.3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44.25" customHeight="1" x14ac:dyDescent="0.3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44.25" customHeigh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5.75" customHeigh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54" customHeight="1" x14ac:dyDescent="0.3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15.75" customHeight="1" x14ac:dyDescent="0.3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15.75" customHeight="1" x14ac:dyDescent="0.3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15.75" customHeight="1" x14ac:dyDescent="0.3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15.75" customHeight="1" x14ac:dyDescent="0.3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15.75" customHeight="1" x14ac:dyDescent="0.3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5.75" customHeight="1" x14ac:dyDescent="0.3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5.75" customHeight="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5.75" customHeight="1" x14ac:dyDescent="0.3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5.75" customHeight="1" x14ac:dyDescent="0.3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5.75" customHeigh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5.75" customHeigh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3:12" ht="15.75" customHeight="1" x14ac:dyDescent="0.3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5.75" customHeight="1" x14ac:dyDescent="0.3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ht="15.75" customHeight="1" x14ac:dyDescent="0.3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12" ht="15.75" customHeight="1" x14ac:dyDescent="0.3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3:12" ht="15.75" customHeight="1" x14ac:dyDescent="0.3"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3:12" ht="15.75" customHeight="1" x14ac:dyDescent="0.3"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.75" customHeight="1" x14ac:dyDescent="0.3"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3:12" ht="15.75" customHeight="1" x14ac:dyDescent="0.3"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3:12" ht="15.75" customHeight="1" x14ac:dyDescent="0.3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3:12" ht="15.75" customHeight="1" x14ac:dyDescent="0.3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15.75" customHeight="1" x14ac:dyDescent="0.3"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3:12" ht="15.75" customHeight="1" x14ac:dyDescent="0.3"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3:12" ht="15.75" customHeight="1" x14ac:dyDescent="0.3"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3:12" ht="15.75" customHeight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3:12" ht="15.75" customHeight="1" x14ac:dyDescent="0.3"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3:12" ht="15.75" customHeight="1" x14ac:dyDescent="0.3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3:12" ht="15.75" customHeight="1" x14ac:dyDescent="0.3"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3:12" ht="15.75" customHeight="1" x14ac:dyDescent="0.3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ht="15.75" customHeight="1" x14ac:dyDescent="0.3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ht="15.75" customHeight="1" x14ac:dyDescent="0.3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ht="15.75" customHeight="1" x14ac:dyDescent="0.3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ht="15.75" customHeight="1" x14ac:dyDescent="0.3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ht="15.75" customHeight="1" x14ac:dyDescent="0.3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ht="15.75" customHeight="1" x14ac:dyDescent="0.3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5.75" customHeight="1" x14ac:dyDescent="0.3">
      <c r="C73" s="9"/>
      <c r="D73" s="9"/>
      <c r="E73" s="9"/>
      <c r="F73" s="9"/>
      <c r="G73" s="9"/>
      <c r="H73" s="9"/>
      <c r="I73" s="9"/>
      <c r="J73" s="9"/>
      <c r="K73" s="9"/>
      <c r="L73" s="9"/>
    </row>
  </sheetData>
  <sheetProtection algorithmName="SHA-512" hashValue="RVlFjfPLO/hqjkz3SdXkZi8NjcPOGY4JrAMAqzPVeIcdzgsEL6tNo8jq5WpvMh0rCmcuAT8QF452DFdpKCYXrg==" saltValue="GMp+FUVZT2p6xzN+zlsd1A==" spinCount="100000" sheet="1" objects="1" scenarios="1" selectLockedCells="1"/>
  <mergeCells count="8">
    <mergeCell ref="N5:N6"/>
    <mergeCell ref="L13:M13"/>
    <mergeCell ref="C7:E12"/>
    <mergeCell ref="C3:L3"/>
    <mergeCell ref="C4:L4"/>
    <mergeCell ref="C5:E6"/>
    <mergeCell ref="F5:F6"/>
    <mergeCell ref="G5:G6"/>
  </mergeCells>
  <conditionalFormatting sqref="E17">
    <cfRule type="containsText" dxfId="19" priority="1" operator="containsText" text="NÍVEL 5">
      <formula>NOT(ISERROR(SEARCH("NÍVEL 5",E17)))</formula>
    </cfRule>
    <cfRule type="containsText" dxfId="18" priority="2" operator="containsText" text="NÍVEL 4">
      <formula>NOT(ISERROR(SEARCH("NÍVEL 4",E17)))</formula>
    </cfRule>
    <cfRule type="containsText" dxfId="17" priority="3" operator="containsText" text="NÍVEL 3">
      <formula>NOT(ISERROR(SEARCH("NÍVEL 3",E17)))</formula>
    </cfRule>
    <cfRule type="containsText" dxfId="16" priority="4" operator="containsText" text="NÍVEL 2">
      <formula>NOT(ISERROR(SEARCH("NÍVEL 2",E17)))</formula>
    </cfRule>
    <cfRule type="containsText" dxfId="15" priority="5" operator="containsText" text="NÍVEL 1">
      <formula>NOT(ISERROR(SEARCH("NÍVEL 1",E17)))</formula>
    </cfRule>
  </conditionalFormatting>
  <dataValidations count="1">
    <dataValidation type="custom" allowBlank="1" showInputMessage="1" showErrorMessage="1" errorTitle="Seleção de opções" error="Por favor, preencha apenas com o número indicado na coluna superior." promptTitle="Preenchimento" prompt="Por favor, preencha apenas um valor nesta linha." sqref="H7:L12" xr:uid="{00000000-0002-0000-0800-000000000000}">
      <formula1>AND($M7&lt;=1,H7=H$6)</formula1>
    </dataValidation>
  </dataValidations>
  <pageMargins left="0.511811024" right="0.511811024" top="0.78740157499999996" bottom="0.78740157499999996" header="0.31496062000000002" footer="0.31496062000000002"/>
  <pageSetup paperSize="9" scale="54"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568D76D8513E642927AE7F09D0F18C6" ma:contentTypeVersion="2" ma:contentTypeDescription="Crie um novo documento." ma:contentTypeScope="" ma:versionID="8c1139a525bd0d71d83a3bc9e04dc9fd">
  <xsd:schema xmlns:xsd="http://www.w3.org/2001/XMLSchema" xmlns:xs="http://www.w3.org/2001/XMLSchema" xmlns:p="http://schemas.microsoft.com/office/2006/metadata/properties" xmlns:ns1="http://schemas.microsoft.com/sharepoint/v3" xmlns:ns2="74605401-ef82-4e58-8e01-df55332c0536" targetNamespace="http://schemas.microsoft.com/office/2006/metadata/properties" ma:root="true" ma:fieldsID="3212cacbc495c0328e4ed9891fcab4a8" ns1:_="" ns2:_="">
    <xsd:import namespace="http://schemas.microsoft.com/sharepoint/v3"/>
    <xsd:import namespace="74605401-ef82-4e58-8e01-df55332c0536"/>
    <xsd:element name="properties">
      <xsd:complexType>
        <xsd:sequence>
          <xsd:element name="documentManagement">
            <xsd:complexType>
              <xsd:all>
                <xsd:element ref="ns2:Resumo" minOccurs="0"/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13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05401-ef82-4e58-8e01-df55332c0536" elementFormDefault="qualified">
    <xsd:import namespace="http://schemas.microsoft.com/office/2006/documentManagement/types"/>
    <xsd:import namespace="http://schemas.microsoft.com/office/infopath/2007/PartnerControls"/>
    <xsd:element name="Resumo" ma:index="8" nillable="true" ma:displayName="Resumo" ma:internalName="Resumo">
      <xsd:simpleType>
        <xsd:restriction base="dms:Note">
          <xsd:maxLength value="255"/>
        </xsd:restriction>
      </xsd:simpleType>
    </xsd:element>
    <xsd:element name="_dlc_DocId" ma:index="9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10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ID de Persistência" ma:description="Manter a ID ao adicionar." ma:hidden="true" ma:internalName="_dlc_DocIdPersistId" ma:readOnly="true">
      <xsd:simpleType>
        <xsd:restriction base="dms:Boolean"/>
      </xsd:simpleType>
    </xsd:element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umo xmlns="74605401-ef82-4e58-8e01-df55332c0536" xsi:nil="true"/>
    <PublishingExpirationDate xmlns="http://schemas.microsoft.com/sharepoint/v3" xsi:nil="true"/>
    <PublishingStartDate xmlns="http://schemas.microsoft.com/sharepoint/v3" xsi:nil="true"/>
    <_dlc_DocId xmlns="74605401-ef82-4e58-8e01-df55332c0536">Q2MPMETMKQAM-778649346-3</_dlc_DocId>
    <_dlc_DocIdUrl xmlns="74605401-ef82-4e58-8e01-df55332c0536">
      <Url>http://adminnovoportal.univali.br/pos/mestrado/programa-de-mestrado-profissional-em-administracao-gestao-internacionalizacao-e-logistica/solucoes-pmpgil-para-o-mercado/_layouts/15/DocIdRedir.aspx?ID=Q2MPMETMKQAM-778649346-3</Url>
      <Description>Q2MPMETMKQAM-778649346-3</Description>
    </_dlc_DocIdUrl>
  </documentManagement>
</p:properties>
</file>

<file path=customXml/itemProps1.xml><?xml version="1.0" encoding="utf-8"?>
<ds:datastoreItem xmlns:ds="http://schemas.openxmlformats.org/officeDocument/2006/customXml" ds:itemID="{3B26B304-DFD4-400E-B305-610D2A203C3F}"/>
</file>

<file path=customXml/itemProps2.xml><?xml version="1.0" encoding="utf-8"?>
<ds:datastoreItem xmlns:ds="http://schemas.openxmlformats.org/officeDocument/2006/customXml" ds:itemID="{91913C08-2493-4106-A3C7-9D2972420933}"/>
</file>

<file path=customXml/itemProps3.xml><?xml version="1.0" encoding="utf-8"?>
<ds:datastoreItem xmlns:ds="http://schemas.openxmlformats.org/officeDocument/2006/customXml" ds:itemID="{7C5B469C-A0AF-4679-927C-305FD38C39CB}"/>
</file>

<file path=customXml/itemProps4.xml><?xml version="1.0" encoding="utf-8"?>
<ds:datastoreItem xmlns:ds="http://schemas.openxmlformats.org/officeDocument/2006/customXml" ds:itemID="{4309C35E-3028-4DBA-969A-B088DB5BC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Introdução</vt:lpstr>
      <vt:lpstr>Dados da Empresa</vt:lpstr>
      <vt:lpstr>Identificação</vt:lpstr>
      <vt:lpstr>Orientações</vt:lpstr>
      <vt:lpstr>Atributo 1</vt:lpstr>
      <vt:lpstr>Atributo 2</vt:lpstr>
      <vt:lpstr>Atributo 3</vt:lpstr>
      <vt:lpstr>Atributo 4</vt:lpstr>
      <vt:lpstr>Atributo 5</vt:lpstr>
      <vt:lpstr>Atributo 6</vt:lpstr>
      <vt:lpstr>Atributo 7</vt:lpstr>
      <vt:lpstr>Grau de Maturidade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Cassiano</dc:creator>
  <cp:lastModifiedBy>Luiz Eduardo Simão</cp:lastModifiedBy>
  <cp:lastPrinted>2019-07-31T20:38:18Z</cp:lastPrinted>
  <dcterms:created xsi:type="dcterms:W3CDTF">2019-04-12T17:41:54Z</dcterms:created>
  <dcterms:modified xsi:type="dcterms:W3CDTF">2020-03-04T19:53:12Z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0x010100F568D76D8513E642927AE7F09D0F18C6</vt:lpwstr>
  </property>
  <property fmtid="{D5CDD505-2E9C-101B-9397-08002B2CF9AE}" pid="3" name="_dlc_DocIdItemGuid">
    <vt:lpwstr>ef4eba2d-b113-4960-861b-bbbc7075276c</vt:lpwstr>
  </property>
</Properties>
</file>